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5FC\"/>
    </mc:Choice>
  </mc:AlternateContent>
  <xr:revisionPtr revIDLastSave="0" documentId="8_{E2383D8D-E01D-49ED-BFF0-6FAE05F0F79B}" xr6:coauthVersionLast="45" xr6:coauthVersionMax="45" xr10:uidLastSave="{00000000-0000-0000-0000-000000000000}"/>
  <bookViews>
    <workbookView xWindow="-120" yWindow="-120" windowWidth="15600" windowHeight="11760" tabRatio="689" xr2:uid="{00000000-000D-0000-FFFF-FFFF00000000}"/>
  </bookViews>
  <sheets>
    <sheet name="БАК ДФН природ-матем НАУКА" sheetId="6" r:id="rId1"/>
  </sheets>
  <definedNames>
    <definedName name="_xlnm.Print_Titles" localSheetId="0">'БАК ДФН природ-матем НАУКА'!$47:$47</definedName>
    <definedName name="_xlnm.Print_Area" localSheetId="0">'БАК ДФН природ-матем НАУКА'!$A$1:$BU$228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71" i="6" l="1"/>
  <c r="U171" i="6"/>
  <c r="BL168" i="6"/>
  <c r="BK168" i="6"/>
  <c r="BK170" i="6"/>
  <c r="BK167" i="6"/>
  <c r="BK169" i="6"/>
  <c r="BK173" i="6"/>
  <c r="AU163" i="6"/>
  <c r="BH168" i="6"/>
  <c r="BG168" i="6"/>
  <c r="BG170" i="6"/>
  <c r="BG167" i="6"/>
  <c r="BG173" i="6"/>
  <c r="AU161" i="6"/>
  <c r="BI173" i="6"/>
  <c r="BA173" i="6"/>
  <c r="AG88" i="6"/>
  <c r="BC173" i="6"/>
  <c r="BJ137" i="6"/>
  <c r="BI137" i="6"/>
  <c r="BI136" i="6"/>
  <c r="AU108" i="6"/>
  <c r="AY173" i="6"/>
  <c r="AK88" i="6"/>
  <c r="AK179" i="6"/>
  <c r="AM88" i="6"/>
  <c r="AM179" i="6"/>
  <c r="AO88" i="6"/>
  <c r="AQ88" i="6"/>
  <c r="AS88" i="6"/>
  <c r="AG136" i="6"/>
  <c r="AI136" i="6"/>
  <c r="AK136" i="6"/>
  <c r="AM136" i="6"/>
  <c r="AO136" i="6"/>
  <c r="AQ136" i="6"/>
  <c r="AS136" i="6"/>
  <c r="BB137" i="6"/>
  <c r="BA137" i="6"/>
  <c r="BA136" i="6"/>
  <c r="BG90" i="6"/>
  <c r="BC90" i="6"/>
  <c r="AU130" i="6"/>
  <c r="BI90" i="6"/>
  <c r="BA90" i="6"/>
  <c r="AY90" i="6"/>
  <c r="AW90" i="6"/>
  <c r="AX168" i="6"/>
  <c r="AX170" i="6"/>
  <c r="AY168" i="6"/>
  <c r="AY170" i="6"/>
  <c r="AZ168" i="6"/>
  <c r="AZ170" i="6"/>
  <c r="BA168" i="6"/>
  <c r="BA170" i="6"/>
  <c r="BB168" i="6"/>
  <c r="BC168" i="6"/>
  <c r="BC170" i="6"/>
  <c r="BD168" i="6"/>
  <c r="BD170" i="6"/>
  <c r="BE168" i="6"/>
  <c r="BE170" i="6"/>
  <c r="BF168" i="6"/>
  <c r="BF170" i="6"/>
  <c r="BH170" i="6"/>
  <c r="BI168" i="6"/>
  <c r="BI170" i="6"/>
  <c r="BJ168" i="6"/>
  <c r="BJ170" i="6"/>
  <c r="BL170" i="6"/>
  <c r="AW168" i="6"/>
  <c r="AW170" i="6"/>
  <c r="AY167" i="6"/>
  <c r="AY169" i="6"/>
  <c r="BA167" i="6"/>
  <c r="BA169" i="6"/>
  <c r="BC167" i="6"/>
  <c r="BC169" i="6"/>
  <c r="BE167" i="6"/>
  <c r="BE169" i="6"/>
  <c r="BI167" i="6"/>
  <c r="BI169" i="6"/>
  <c r="AW167" i="6"/>
  <c r="AW169" i="6"/>
  <c r="AG167" i="6"/>
  <c r="AG169" i="6"/>
  <c r="AI167" i="6"/>
  <c r="AI169" i="6"/>
  <c r="AK167" i="6"/>
  <c r="AK169" i="6"/>
  <c r="AK171" i="6" s="1"/>
  <c r="AM167" i="6"/>
  <c r="AM169" i="6"/>
  <c r="AO167" i="6"/>
  <c r="AO169" i="6"/>
  <c r="AQ167" i="6"/>
  <c r="AQ169" i="6"/>
  <c r="AS167" i="6"/>
  <c r="AS169" i="6"/>
  <c r="AE167" i="6"/>
  <c r="AE169" i="6"/>
  <c r="AU165" i="6"/>
  <c r="BE173" i="6"/>
  <c r="AX137" i="6"/>
  <c r="AX172" i="6" s="1"/>
  <c r="AX182" i="6" s="1"/>
  <c r="AY137" i="6"/>
  <c r="AZ137" i="6"/>
  <c r="BC137" i="6"/>
  <c r="BD137" i="6"/>
  <c r="BE137" i="6"/>
  <c r="BE172" i="6"/>
  <c r="BF137" i="6"/>
  <c r="BF172" i="6"/>
  <c r="BG137" i="6"/>
  <c r="BH137" i="6"/>
  <c r="BK137" i="6"/>
  <c r="BL137" i="6"/>
  <c r="AW137" i="6"/>
  <c r="AW172" i="6" s="1"/>
  <c r="AW182" i="6" s="1"/>
  <c r="AY136" i="6"/>
  <c r="BC136" i="6"/>
  <c r="BE136" i="6"/>
  <c r="BG136" i="6"/>
  <c r="BK136" i="6"/>
  <c r="AW136" i="6"/>
  <c r="AU159" i="6"/>
  <c r="AU70" i="6"/>
  <c r="AW88" i="6"/>
  <c r="AW179" i="6"/>
  <c r="AY88" i="6"/>
  <c r="AY179" i="6"/>
  <c r="BA88" i="6"/>
  <c r="BA179" i="6"/>
  <c r="BC88" i="6"/>
  <c r="BE88" i="6"/>
  <c r="BE179" i="6"/>
  <c r="BG88" i="6"/>
  <c r="BG179" i="6"/>
  <c r="BI88" i="6"/>
  <c r="BK88" i="6"/>
  <c r="BK179" i="6"/>
  <c r="AW89" i="6"/>
  <c r="AX89" i="6"/>
  <c r="AX180" i="6"/>
  <c r="AY89" i="6"/>
  <c r="AY180" i="6"/>
  <c r="AZ89" i="6"/>
  <c r="AZ180" i="6"/>
  <c r="BA89" i="6"/>
  <c r="BB89" i="6"/>
  <c r="BB180" i="6"/>
  <c r="BC89" i="6"/>
  <c r="BC180" i="6"/>
  <c r="BD89" i="6"/>
  <c r="BD180" i="6"/>
  <c r="BE89" i="6"/>
  <c r="BE180" i="6"/>
  <c r="BF89" i="6"/>
  <c r="BF180" i="6"/>
  <c r="BG89" i="6"/>
  <c r="BG180" i="6"/>
  <c r="BH89" i="6"/>
  <c r="BH180" i="6"/>
  <c r="BI89" i="6"/>
  <c r="BI180" i="6"/>
  <c r="BJ89" i="6"/>
  <c r="BJ180" i="6"/>
  <c r="BK89" i="6"/>
  <c r="BK180" i="6"/>
  <c r="BL89" i="6"/>
  <c r="BL180" i="6"/>
  <c r="BI179" i="6"/>
  <c r="AU141" i="6"/>
  <c r="AU143" i="6"/>
  <c r="AU145" i="6"/>
  <c r="AU147" i="6"/>
  <c r="AU149" i="6"/>
  <c r="AU151" i="6"/>
  <c r="AU153" i="6"/>
  <c r="AU155" i="6"/>
  <c r="AU157" i="6"/>
  <c r="AU82" i="6"/>
  <c r="AU84" i="6"/>
  <c r="AU86" i="6"/>
  <c r="BG169" i="6"/>
  <c r="BG171" i="6"/>
  <c r="BG181" i="6"/>
  <c r="X179" i="6"/>
  <c r="U179" i="6"/>
  <c r="BB170" i="6"/>
  <c r="BE90" i="6"/>
  <c r="AU102" i="6"/>
  <c r="AU139" i="6"/>
  <c r="AU134" i="6"/>
  <c r="AU132" i="6"/>
  <c r="AU128" i="6"/>
  <c r="AU126" i="6"/>
  <c r="AU124" i="6"/>
  <c r="AU122" i="6"/>
  <c r="AU120" i="6"/>
  <c r="AU118" i="6"/>
  <c r="AU116" i="6"/>
  <c r="AU114" i="6"/>
  <c r="AU112" i="6"/>
  <c r="AU110" i="6"/>
  <c r="AU104" i="6"/>
  <c r="AU100" i="6"/>
  <c r="AU98" i="6"/>
  <c r="AU96" i="6"/>
  <c r="AU94" i="6"/>
  <c r="AU80" i="6"/>
  <c r="AU78" i="6"/>
  <c r="AU76" i="6"/>
  <c r="AU74" i="6"/>
  <c r="AU72" i="6"/>
  <c r="AU68" i="6"/>
  <c r="AE66" i="6"/>
  <c r="AU66" i="6"/>
  <c r="AE64" i="6"/>
  <c r="AI62" i="6"/>
  <c r="AE62" i="6"/>
  <c r="AE60" i="6"/>
  <c r="AU60" i="6"/>
  <c r="AU58" i="6"/>
  <c r="AI56" i="6"/>
  <c r="AE56" i="6"/>
  <c r="AE54" i="6"/>
  <c r="AU54" i="6"/>
  <c r="AI52" i="6"/>
  <c r="AE52" i="6"/>
  <c r="AU52" i="6" s="1"/>
  <c r="AI50" i="6"/>
  <c r="AI88" i="6" s="1"/>
  <c r="AE50" i="6"/>
  <c r="AE136" i="6"/>
  <c r="AG179" i="6"/>
  <c r="AO179" i="6"/>
  <c r="AQ179" i="6"/>
  <c r="AS179" i="6"/>
  <c r="AU136" i="6"/>
  <c r="BJ172" i="6"/>
  <c r="BJ182" i="6"/>
  <c r="BB172" i="6"/>
  <c r="BB182" i="6"/>
  <c r="BC172" i="6"/>
  <c r="BC182" i="6"/>
  <c r="AQ171" i="6"/>
  <c r="AQ175" i="6"/>
  <c r="AI179" i="6"/>
  <c r="BI171" i="6"/>
  <c r="BI181" i="6"/>
  <c r="AU50" i="6"/>
  <c r="AO171" i="6"/>
  <c r="AO175" i="6"/>
  <c r="BI172" i="6"/>
  <c r="BI176" i="6"/>
  <c r="BH172" i="6"/>
  <c r="BH182" i="6"/>
  <c r="AG171" i="6"/>
  <c r="AG173" i="6"/>
  <c r="AU167" i="6"/>
  <c r="AU169" i="6"/>
  <c r="BG172" i="6"/>
  <c r="BG176" i="6"/>
  <c r="BL172" i="6"/>
  <c r="BL176" i="6"/>
  <c r="AZ172" i="6"/>
  <c r="AZ182" i="6"/>
  <c r="AU56" i="6"/>
  <c r="AU62" i="6"/>
  <c r="BE171" i="6"/>
  <c r="BE175" i="6"/>
  <c r="AW171" i="6"/>
  <c r="AW181" i="6"/>
  <c r="AS171" i="6"/>
  <c r="AS175" i="6"/>
  <c r="AI171" i="6"/>
  <c r="AI181" i="6"/>
  <c r="AY172" i="6"/>
  <c r="AY176" i="6"/>
  <c r="BK171" i="6"/>
  <c r="BK175" i="6"/>
  <c r="AE171" i="6"/>
  <c r="AE181" i="6"/>
  <c r="BK172" i="6"/>
  <c r="BK176" i="6"/>
  <c r="AG90" i="6"/>
  <c r="BJ176" i="6"/>
  <c r="AZ176" i="6"/>
  <c r="BE181" i="6"/>
  <c r="AW176" i="6"/>
  <c r="BC171" i="6"/>
  <c r="BC181" i="6"/>
  <c r="BA171" i="6"/>
  <c r="BA181" i="6"/>
  <c r="BA172" i="6"/>
  <c r="BA182" i="6"/>
  <c r="AE88" i="6"/>
  <c r="AE179" i="6"/>
  <c r="AM171" i="6"/>
  <c r="AM181" i="6"/>
  <c r="BD172" i="6"/>
  <c r="BD182" i="6"/>
  <c r="AX176" i="6"/>
  <c r="AW175" i="6"/>
  <c r="AW180" i="6"/>
  <c r="BA180" i="6"/>
  <c r="BG175" i="6"/>
  <c r="BC179" i="6"/>
  <c r="AQ181" i="6"/>
  <c r="AY182" i="6"/>
  <c r="BH176" i="6"/>
  <c r="BI182" i="6"/>
  <c r="BI175" i="6"/>
  <c r="AO181" i="6"/>
  <c r="BB176" i="6"/>
  <c r="BA176" i="6"/>
  <c r="BD176" i="6"/>
  <c r="BC176" i="6"/>
  <c r="AG175" i="6"/>
  <c r="AU171" i="6"/>
  <c r="AU181" i="6"/>
  <c r="BA175" i="6"/>
  <c r="AI175" i="6"/>
  <c r="BL182" i="6"/>
  <c r="BG182" i="6"/>
  <c r="BK182" i="6"/>
  <c r="AS181" i="6"/>
  <c r="BK181" i="6"/>
  <c r="AM175" i="6"/>
  <c r="BC175" i="6"/>
  <c r="AE175" i="6"/>
  <c r="BF182" i="6"/>
  <c r="BF176" i="6"/>
  <c r="BE182" i="6"/>
  <c r="BE176" i="6"/>
  <c r="AK175" i="6"/>
  <c r="AK181" i="6"/>
  <c r="AU88" i="6" l="1"/>
  <c r="AY171" i="6"/>
  <c r="AY181" i="6" l="1"/>
  <c r="AY175" i="6"/>
  <c r="AU179" i="6"/>
  <c r="AU175" i="6"/>
</calcChain>
</file>

<file path=xl/sharedStrings.xml><?xml version="1.0" encoding="utf-8"?>
<sst xmlns="http://schemas.openxmlformats.org/spreadsheetml/2006/main" count="443" uniqueCount="205">
  <si>
    <t>Міністерство освіти і науки України</t>
  </si>
  <si>
    <t>Східноєвропейський національний університет імені Лесі Українки</t>
  </si>
  <si>
    <t>ЗАТВЕРДЖУЮ</t>
  </si>
  <si>
    <t>НАВЧАЛЬНИЙ ПЛАН</t>
  </si>
  <si>
    <r>
      <t xml:space="preserve">Освітній рівень: </t>
    </r>
    <r>
      <rPr>
        <b/>
        <sz val="10"/>
        <rFont val="Times New Roman"/>
        <family val="1"/>
        <charset val="204"/>
      </rPr>
      <t>БАКАЛАВР</t>
    </r>
  </si>
  <si>
    <t>Ректор______________ проф. Цьось А.В.                         "___"__________ 2020 р.</t>
  </si>
  <si>
    <r>
      <t xml:space="preserve">підготовки                          </t>
    </r>
    <r>
      <rPr>
        <b/>
        <u/>
        <sz val="12"/>
        <rFont val="Times New Roman"/>
        <family val="1"/>
        <charset val="204"/>
      </rPr>
      <t xml:space="preserve"> БАКАЛАВРА</t>
    </r>
  </si>
  <si>
    <r>
      <t xml:space="preserve">Освітня кваліфікація: </t>
    </r>
    <r>
      <rPr>
        <u/>
        <sz val="10"/>
        <rFont val="Times New Roman"/>
        <family val="1"/>
        <charset val="204"/>
      </rPr>
      <t>Бакалавр з менеджменту</t>
    </r>
  </si>
  <si>
    <t>(назва освітнього ступеня)</t>
  </si>
  <si>
    <r>
      <rPr>
        <sz val="10"/>
        <rFont val="Times New Roman"/>
        <family val="1"/>
        <charset val="204"/>
      </rPr>
      <t>галузь знань</t>
    </r>
    <r>
      <rPr>
        <b/>
        <u/>
        <sz val="10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07 -  "Управління та адміністрування"</t>
    </r>
  </si>
  <si>
    <t>Професійна кваліфікація: менеджер-адміністратор, менеджер (управитель)</t>
  </si>
  <si>
    <r>
      <t>Термін навчання -</t>
    </r>
    <r>
      <rPr>
        <u/>
        <sz val="10"/>
        <rFont val="Times New Roman"/>
        <family val="1"/>
        <charset val="204"/>
      </rPr>
      <t>3 роки 10 місяців</t>
    </r>
  </si>
  <si>
    <t>(шифр і назва галузі знань)</t>
  </si>
  <si>
    <t>(повних років, місяців)</t>
  </si>
  <si>
    <r>
      <rPr>
        <sz val="10"/>
        <rFont val="Times New Roman"/>
        <family val="1"/>
        <charset val="204"/>
      </rPr>
      <t>спеціальність</t>
    </r>
    <r>
      <rPr>
        <b/>
        <sz val="10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073 "Менеджмент"</t>
    </r>
  </si>
  <si>
    <r>
      <t xml:space="preserve">На базі </t>
    </r>
    <r>
      <rPr>
        <u/>
        <sz val="10"/>
        <rFont val="Times New Roman"/>
        <family val="1"/>
        <charset val="204"/>
      </rPr>
      <t>повної загальної середньої освіти</t>
    </r>
  </si>
  <si>
    <t>(код і назва спеціальності)</t>
  </si>
  <si>
    <t>(попередній документ про освіту)</t>
  </si>
  <si>
    <r>
      <t xml:space="preserve">освітньо-професійна програма </t>
    </r>
    <r>
      <rPr>
        <b/>
        <u/>
        <sz val="12"/>
        <rFont val="Times New Roman"/>
        <family val="1"/>
        <charset val="204"/>
      </rPr>
      <t>"Менеджмент"</t>
    </r>
  </si>
  <si>
    <r>
      <t>Форма навчання _______</t>
    </r>
    <r>
      <rPr>
        <b/>
        <u/>
        <sz val="12"/>
        <rFont val="Times New Roman Cyr"/>
        <charset val="204"/>
      </rPr>
      <t>ДЕННА</t>
    </r>
    <r>
      <rPr>
        <u/>
        <sz val="10"/>
        <rFont val="Times New Roman Cyr"/>
        <charset val="204"/>
      </rPr>
      <t>_</t>
    </r>
    <r>
      <rPr>
        <sz val="10"/>
        <rFont val="Times New Roman Cyr"/>
        <family val="1"/>
        <charset val="204"/>
      </rPr>
      <t>_________</t>
    </r>
  </si>
  <si>
    <t>(денна, заочна)</t>
  </si>
  <si>
    <t xml:space="preserve"> Графік навчального процесу</t>
  </si>
  <si>
    <t>Зведені дані по використанню часу (тижнів)</t>
  </si>
  <si>
    <t>К  у   р   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</si>
  <si>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</si>
  <si>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</si>
  <si>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</si>
  <si>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</si>
  <si>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</si>
  <si>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</si>
  <si>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</si>
  <si>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</si>
  <si>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</si>
  <si>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</si>
  <si>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</si>
  <si>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</si>
  <si>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</si>
  <si>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Підсумковий контроль</t>
  </si>
  <si>
    <t>Навчальна практика</t>
  </si>
  <si>
    <t>Виробнича практика</t>
  </si>
  <si>
    <t>Державна атестація</t>
  </si>
  <si>
    <t>Випускна кваліфікаційна робота</t>
  </si>
  <si>
    <t>Канікули</t>
  </si>
  <si>
    <t>Всього</t>
  </si>
  <si>
    <t>т</t>
  </si>
  <si>
    <t>к</t>
  </si>
  <si>
    <t>с</t>
  </si>
  <si>
    <t>в</t>
  </si>
  <si>
    <t>д</t>
  </si>
  <si>
    <t>а</t>
  </si>
  <si>
    <t>Т</t>
  </si>
  <si>
    <t>С</t>
  </si>
  <si>
    <t>Екзаменаційна                 сесія</t>
  </si>
  <si>
    <t>Н</t>
  </si>
  <si>
    <t>В</t>
  </si>
  <si>
    <t>А</t>
  </si>
  <si>
    <t>Державна             атестація</t>
  </si>
  <si>
    <t>Д</t>
  </si>
  <si>
    <t>К</t>
  </si>
  <si>
    <t xml:space="preserve"> План навчального процесу</t>
  </si>
  <si>
    <t>№  дисципліни</t>
  </si>
  <si>
    <t>НАЗВА ДИСЦИПЛІНИ</t>
  </si>
  <si>
    <t>Семестровий контроль</t>
  </si>
  <si>
    <t>Загальний обсяг годин</t>
  </si>
  <si>
    <t>Кредити</t>
  </si>
  <si>
    <t>Навчальні заняття</t>
  </si>
  <si>
    <t>Тривалість семестру (тижнів)</t>
  </si>
  <si>
    <t>Аудиторні години</t>
  </si>
  <si>
    <t>Поза-      аудиторні години</t>
  </si>
  <si>
    <t>Самостійна робота</t>
  </si>
  <si>
    <t>1 курс</t>
  </si>
  <si>
    <t>2 курс</t>
  </si>
  <si>
    <t>3 курс</t>
  </si>
  <si>
    <t>4 курс</t>
  </si>
  <si>
    <t>Екзамен</t>
  </si>
  <si>
    <t>Залік</t>
  </si>
  <si>
    <t>Проміжний контроль</t>
  </si>
  <si>
    <t>Курсова робота (проект)</t>
  </si>
  <si>
    <t>Практика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</si>
  <si>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</si>
  <si>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</si>
  <si>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</si>
  <si>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</si>
  <si>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</si>
  <si>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</si>
  <si>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</si>
  <si>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</si>
  <si>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Всього аудиторних</t>
  </si>
  <si>
    <t>Лекції</t>
  </si>
  <si>
    <t>Практичні (семінарській)</t>
  </si>
  <si>
    <t>Лабораторні</t>
  </si>
  <si>
    <t>Індивідуальні заняття</t>
  </si>
  <si>
    <t>Консультації</t>
  </si>
  <si>
    <t xml:space="preserve">18т. </t>
  </si>
  <si>
    <t xml:space="preserve">17т. </t>
  </si>
  <si>
    <t>10 т.</t>
  </si>
  <si>
    <t>Тижневе  навантаження</t>
  </si>
  <si>
    <t>Л</t>
  </si>
  <si>
    <t>П</t>
  </si>
  <si>
    <t>1. Цикл загальної підготовки</t>
  </si>
  <si>
    <t>1.1. Нормативні навчальні дисципліни</t>
  </si>
  <si>
    <t>Історія та культура України</t>
  </si>
  <si>
    <t>Українська мова (за професійним спрямуванням)</t>
  </si>
  <si>
    <t>Іноземна мова (за професійним спрямуванням)</t>
  </si>
  <si>
    <t>Філософія</t>
  </si>
  <si>
    <t>Інформаційні технології в менеджменті</t>
  </si>
  <si>
    <t>Фізичне виховання</t>
  </si>
  <si>
    <t>Творчий феномен Лесі Українки</t>
  </si>
  <si>
    <t>Господарське право</t>
  </si>
  <si>
    <t>Психологія міжособистісної взаємодії</t>
  </si>
  <si>
    <t>Мікроекономіка</t>
  </si>
  <si>
    <t>Мотивація персоналу</t>
  </si>
  <si>
    <t>Теорія економічної науки</t>
  </si>
  <si>
    <t>Конфлікт-менеджмент (тренінг)</t>
  </si>
  <si>
    <t>Комунікативні процеси в менеджменті (тренінг)</t>
  </si>
  <si>
    <t>Статистика</t>
  </si>
  <si>
    <t>Організація праці менеджера (тренінг)</t>
  </si>
  <si>
    <t>Система обгрунтування управлінських рішень</t>
  </si>
  <si>
    <t>Основи наукових досліджень (тренінг)</t>
  </si>
  <si>
    <t>Адміністративний менеджмент</t>
  </si>
  <si>
    <t>Всього годин за циклом загальної підготовки</t>
  </si>
  <si>
    <t>Всього кредитів за циклом загальної підготовки</t>
  </si>
  <si>
    <t>2. Цикл професійної підготовки</t>
  </si>
  <si>
    <t>2.1. Нормативні навчальні дисципліни</t>
  </si>
  <si>
    <t>Соціальний менеджмент</t>
  </si>
  <si>
    <t>Економіка підприємства</t>
  </si>
  <si>
    <t>Бухгалтерський облік (загальна теорія)</t>
  </si>
  <si>
    <t>Фінанси</t>
  </si>
  <si>
    <t>Менеджмент персоналу</t>
  </si>
  <si>
    <t>Менеджмент</t>
  </si>
  <si>
    <t>Менеджмент організацій</t>
  </si>
  <si>
    <t>Курсова робота з бухгалтерського обліку</t>
  </si>
  <si>
    <t>Бізнес-тренінг "Стратегічний аналіз"</t>
  </si>
  <si>
    <t>Самоменеджмент</t>
  </si>
  <si>
    <t>Стратегічний менеджмент</t>
  </si>
  <si>
    <t>Курсова робота з функціональних областей організації</t>
  </si>
  <si>
    <t>Аналіз господарської діяльності</t>
  </si>
  <si>
    <t>Проектний менеджмент</t>
  </si>
  <si>
    <t>Операційний менеджмент</t>
  </si>
  <si>
    <t>Інноваційний менеджмент</t>
  </si>
  <si>
    <t>Ризик-менеджмент</t>
  </si>
  <si>
    <t>Підготовка кваліфікаційної роботи</t>
  </si>
  <si>
    <t>Звітність підприємств</t>
  </si>
  <si>
    <t xml:space="preserve">Навчальна практика </t>
  </si>
  <si>
    <t xml:space="preserve">Фахова практика </t>
  </si>
  <si>
    <t xml:space="preserve">Виробнича практика </t>
  </si>
  <si>
    <t>Переддипломна практика</t>
  </si>
  <si>
    <t xml:space="preserve">Разом </t>
  </si>
  <si>
    <t>2.2. Вибіркові навчальні дисципліни</t>
  </si>
  <si>
    <t>Вибіркова дисципліна 1</t>
  </si>
  <si>
    <t>Вибіркова дисципліна 2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</si>
  <si>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</si>
  <si>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</si>
  <si>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</si>
  <si>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</si>
  <si>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>Вибіркова дисципліна 7</t>
  </si>
  <si>
    <t>Вибіркова дисципліна 8</t>
  </si>
  <si>
    <t>Вибіркова дисципліна 9</t>
  </si>
  <si>
    <t>Вибіркова дисципліна 10</t>
  </si>
  <si>
    <t>Вибіркова дисципліна 11</t>
  </si>
  <si>
    <t>Вибіркова дисципліна 12</t>
  </si>
  <si>
    <t>Вибіркова дисципліна 13</t>
  </si>
  <si>
    <t>Вибіркова дисципліна 14</t>
  </si>
  <si>
    <t>Всього за циклом вибіркових дисциплін</t>
  </si>
  <si>
    <t>Всього годин за циклом професійної підготовки</t>
  </si>
  <si>
    <t>Всього кредитів за циклом професійної підготовки</t>
  </si>
  <si>
    <t>Всього годин за навчальним планом</t>
  </si>
  <si>
    <t>у тому числі:</t>
  </si>
  <si>
    <t>загальна підготовка</t>
  </si>
  <si>
    <t>професійна підготовка</t>
  </si>
  <si>
    <t>Кількість екзаменів</t>
  </si>
  <si>
    <t>Кількість заліків</t>
  </si>
  <si>
    <t>Кількість курсових робіт</t>
  </si>
  <si>
    <r>
      <t>Факультативні дисципліни</t>
    </r>
    <r>
      <rPr>
        <sz val="10"/>
        <rFont val="Times New Roman Cyr"/>
        <charset val="204"/>
      </rPr>
      <t xml:space="preserve"> (форми контролю не плануються)</t>
    </r>
  </si>
  <si>
    <t>Види і назви практик</t>
  </si>
  <si>
    <t>Навчальна</t>
  </si>
  <si>
    <t>Виробнича</t>
  </si>
  <si>
    <t>№ за порядком</t>
  </si>
  <si>
    <t>Форма і назва підсумкової атестації</t>
  </si>
  <si>
    <t>Семестр</t>
  </si>
  <si>
    <t>Назва практики</t>
  </si>
  <si>
    <t>Термін проведення</t>
  </si>
  <si>
    <t>Кількість тижнів</t>
  </si>
  <si>
    <t>протягом семестру</t>
  </si>
  <si>
    <t>Фахова практика</t>
  </si>
  <si>
    <t>5, 6</t>
  </si>
  <si>
    <t>Публічний захист кваліфікаційної роботи</t>
  </si>
  <si>
    <r>
      <t>Навчальний план розробле</t>
    </r>
    <r>
      <rPr>
        <b/>
        <u/>
        <sz val="10"/>
        <rFont val="Times New Roman Cyr"/>
        <family val="1"/>
        <charset val="204"/>
      </rPr>
      <t>но відповідно до стандартів вищої освіти за спеціальністю 073 "Менеджмент" галузі знань 07 "Управління та адміністрування", наказ 1165 від 29.10.2018 р.</t>
    </r>
  </si>
  <si>
    <r>
      <t xml:space="preserve">а також згідно вимог </t>
    </r>
    <r>
      <rPr>
        <sz val="10"/>
        <rFont val="Times New Roman Cyr"/>
        <family val="1"/>
        <charset val="204"/>
      </rPr>
      <t xml:space="preserve">  (назва професійного стандарту, за наявності)</t>
    </r>
  </si>
  <si>
    <t>Завідувач кафедри менеджменту                                                                                                                     Черчик Л. М.</t>
  </si>
  <si>
    <t>Завідувач кафедри економіки, безпеки та інноваційної діяльності підприємства                                Полінкевич О.М.</t>
  </si>
  <si>
    <t>Завідувач кафедри обліку й аудиту                                                                                                                        Шворак А. М.</t>
  </si>
  <si>
    <t>Завідувач кафедри фінансів та кредиту                                                                                                             Макара О. В.</t>
  </si>
  <si>
    <t>Завідувач кафедри аналітичної економіки та природокористування                                                     Стішенець О.М.</t>
  </si>
  <si>
    <t>Завідувач кафедри фінансів банківської справи та страхування                                                                Карлін М. І.</t>
  </si>
  <si>
    <t>Завідувач кафедри аналітичної економіки та природокористування                                                         Павлова О. М.</t>
  </si>
  <si>
    <t>Гарант освітньої програми</t>
  </si>
  <si>
    <t>Затверджено на засіданні Вченої ради __________________________________ (факультету)</t>
  </si>
  <si>
    <t>факультету економіки та управління</t>
  </si>
  <si>
    <r>
      <t xml:space="preserve">Протокол №  </t>
    </r>
    <r>
      <rPr>
        <b/>
        <sz val="10"/>
        <rFont val="Times New Roman Cyr"/>
        <family val="1"/>
        <charset val="204"/>
      </rPr>
      <t>__</t>
    </r>
    <r>
      <rPr>
        <sz val="10"/>
        <rFont val="Times New Roman Cyr"/>
        <family val="1"/>
        <charset val="204"/>
      </rPr>
      <t xml:space="preserve">  від "</t>
    </r>
    <r>
      <rPr>
        <b/>
        <sz val="10"/>
        <rFont val="Times New Roman Cyr"/>
        <family val="1"/>
        <charset val="204"/>
      </rPr>
      <t>___</t>
    </r>
    <r>
      <rPr>
        <sz val="10"/>
        <rFont val="Times New Roman Cyr"/>
        <family val="1"/>
        <charset val="204"/>
      </rPr>
      <t>" ___________ 20_____року</t>
    </r>
  </si>
  <si>
    <t>Декан факультету____________________________________________________(ПІБ)</t>
  </si>
  <si>
    <t>Ліпич Л. Г.</t>
  </si>
  <si>
    <r>
      <t>Погоджено</t>
    </r>
    <r>
      <rPr>
        <sz val="10"/>
        <rFont val="Times New Roman Cyr"/>
        <family val="1"/>
        <charset val="204"/>
      </rPr>
      <t xml:space="preserve">                                                            Начальник навчального відділу                       ___________________________                                        "___"___________________20     р.</t>
    </r>
  </si>
  <si>
    <r>
      <t>Погоджено</t>
    </r>
    <r>
      <rPr>
        <sz val="10"/>
        <rFont val="Times New Roman Cyr"/>
        <family val="1"/>
        <charset val="204"/>
      </rPr>
      <t xml:space="preserve">                                                                          Проректор з  навчальної роботи та рекрутації ___________________________                        "___"________________20     р.</t>
    </r>
  </si>
  <si>
    <r>
      <t xml:space="preserve">Затверджено     </t>
    </r>
    <r>
      <rPr>
        <sz val="10"/>
        <rFont val="Times New Roman Cyr"/>
        <family val="1"/>
        <charset val="204"/>
      </rPr>
      <t xml:space="preserve">                                                                                                                                        Рішення Вченої ради                                                                                                                          Східноєвропейського національного університету імені Лесі Українки                                                                           ___________________________                                                                     "___"_________________20    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</si>
</sst>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г_р_н_._-;\-* #,##0.00\ _г_р_н_._-;_-* &quot;-&quot;??\ _г_р_н_._-;_-@_-"/>
    <numFmt numFmtId="165" formatCode="0.0"/>
  </numFmts>
  <fonts count="41"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8"/>
      <name val="Times New Roman Cyr"/>
      <family val="1"/>
      <charset val="204"/>
    </font>
    <font>
      <sz val="7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6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 Cyr"/>
      <charset val="204"/>
    </font>
    <font>
      <b/>
      <sz val="8"/>
      <name val="Times New Roman Cyr"/>
      <charset val="204"/>
    </font>
    <font>
      <b/>
      <i/>
      <sz val="10"/>
      <name val="Times New Roman Cyr"/>
      <family val="1"/>
      <charset val="204"/>
    </font>
    <font>
      <b/>
      <sz val="13"/>
      <name val="Times New Roman Cyr"/>
      <family val="1"/>
      <charset val="204"/>
    </font>
    <font>
      <b/>
      <sz val="18"/>
      <name val="Times New Roman Cyr"/>
      <charset val="204"/>
    </font>
    <font>
      <b/>
      <sz val="12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 Cyr"/>
      <charset val="204"/>
    </font>
    <font>
      <b/>
      <i/>
      <sz val="10"/>
      <name val="Times New Roman Cyr"/>
      <charset val="204"/>
    </font>
    <font>
      <b/>
      <i/>
      <sz val="14"/>
      <name val="Times New Roman Cyr"/>
      <charset val="204"/>
    </font>
    <font>
      <u/>
      <sz val="10"/>
      <name val="Times New Roman"/>
      <family val="1"/>
      <charset val="204"/>
    </font>
    <font>
      <u/>
      <sz val="10"/>
      <name val="Times New Roman Cyr"/>
      <charset val="204"/>
    </font>
    <font>
      <u/>
      <sz val="10"/>
      <name val="Times New Roman Cyr"/>
      <family val="1"/>
      <charset val="204"/>
    </font>
    <font>
      <b/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 Cyr"/>
      <family val="1"/>
      <charset val="204"/>
    </font>
    <font>
      <b/>
      <u/>
      <sz val="12"/>
      <name val="Times New Roman Cyr"/>
      <charset val="204"/>
    </font>
    <font>
      <sz val="12"/>
      <name val="Times New Roman Cyr"/>
      <family val="1"/>
      <charset val="204"/>
    </font>
    <font>
      <b/>
      <u/>
      <sz val="10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164" fontId="7" fillId="0" borderId="0" applyFont="0" applyFill="0" applyBorder="0" applyAlignment="0" applyProtection="0"/>
  </cellStyleXfs>
  <cellXfs count="695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3" fillId="0" borderId="0" xfId="0" applyNumberFormat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/>
    <xf numFmtId="0" fontId="3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7" fillId="0" borderId="0" xfId="0" applyNumberFormat="1" applyFont="1"/>
    <xf numFmtId="0" fontId="3" fillId="0" borderId="1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3" fillId="0" borderId="1" xfId="0" applyNumberFormat="1" applyFont="1" applyBorder="1" applyAlignment="1"/>
    <xf numFmtId="0" fontId="0" fillId="0" borderId="0" xfId="0" applyAlignment="1"/>
    <xf numFmtId="0" fontId="15" fillId="0" borderId="0" xfId="0" applyNumberFormat="1" applyFont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center" vertical="top" wrapText="1"/>
    </xf>
    <xf numFmtId="0" fontId="11" fillId="0" borderId="0" xfId="0" applyFont="1" applyAlignment="1"/>
    <xf numFmtId="0" fontId="18" fillId="0" borderId="0" xfId="0" applyNumberFormat="1" applyFont="1" applyBorder="1" applyAlignment="1">
      <alignment vertical="center" wrapText="1"/>
    </xf>
    <xf numFmtId="0" fontId="11" fillId="0" borderId="0" xfId="0" applyNumberFormat="1" applyFont="1" applyAlignment="1">
      <alignment vertical="center" wrapText="1"/>
    </xf>
    <xf numFmtId="0" fontId="5" fillId="0" borderId="4" xfId="0" applyNumberFormat="1" applyFont="1" applyBorder="1" applyAlignment="1"/>
    <xf numFmtId="0" fontId="5" fillId="0" borderId="1" xfId="0" applyNumberFormat="1" applyFont="1" applyBorder="1" applyAlignment="1"/>
    <xf numFmtId="0" fontId="0" fillId="0" borderId="0" xfId="0" applyNumberFormat="1" applyFont="1"/>
    <xf numFmtId="0" fontId="21" fillId="0" borderId="0" xfId="0" applyNumberFormat="1" applyFont="1" applyBorder="1" applyAlignment="1">
      <alignment horizontal="left"/>
    </xf>
    <xf numFmtId="0" fontId="23" fillId="0" borderId="0" xfId="2" applyFont="1" applyFill="1" applyBorder="1"/>
    <xf numFmtId="0" fontId="8" fillId="0" borderId="0" xfId="2" applyFont="1" applyFill="1" applyBorder="1"/>
    <xf numFmtId="0" fontId="9" fillId="0" borderId="0" xfId="2" applyFont="1"/>
    <xf numFmtId="0" fontId="1" fillId="0" borderId="0" xfId="0" applyFont="1" applyFill="1" applyBorder="1"/>
    <xf numFmtId="0" fontId="1" fillId="0" borderId="0" xfId="2" applyFont="1"/>
    <xf numFmtId="49" fontId="1" fillId="0" borderId="0" xfId="0" applyNumberFormat="1" applyFont="1" applyFill="1" applyBorder="1" applyAlignment="1">
      <alignment vertical="top"/>
    </xf>
    <xf numFmtId="0" fontId="1" fillId="0" borderId="0" xfId="2" applyFont="1" applyAlignment="1"/>
    <xf numFmtId="49" fontId="1" fillId="0" borderId="0" xfId="0" applyNumberFormat="1" applyFont="1" applyFill="1" applyBorder="1" applyAlignment="1">
      <alignment vertical="top" wrapText="1"/>
    </xf>
    <xf numFmtId="49" fontId="2" fillId="0" borderId="0" xfId="1" applyNumberFormat="1" applyFont="1" applyFill="1" applyBorder="1" applyAlignment="1">
      <alignment vertical="center" wrapText="1"/>
    </xf>
    <xf numFmtId="0" fontId="1" fillId="0" borderId="0" xfId="0" applyNumberFormat="1" applyFont="1" applyBorder="1"/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2" applyFont="1" applyFill="1" applyAlignment="1"/>
    <xf numFmtId="0" fontId="1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5" fillId="2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1" fillId="0" borderId="0" xfId="0" applyNumberFormat="1" applyFont="1" applyAlignment="1"/>
    <xf numFmtId="0" fontId="0" fillId="0" borderId="1" xfId="0" applyNumberFormat="1" applyFont="1" applyBorder="1"/>
    <xf numFmtId="0" fontId="3" fillId="0" borderId="1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4" borderId="8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1" fillId="0" borderId="31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/>
    <xf numFmtId="0" fontId="1" fillId="5" borderId="7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11" fillId="0" borderId="1" xfId="0" applyNumberFormat="1" applyFont="1" applyBorder="1"/>
    <xf numFmtId="0" fontId="11" fillId="0" borderId="6" xfId="0" applyNumberFormat="1" applyFont="1" applyBorder="1"/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0" fillId="0" borderId="0" xfId="0" applyNumberFormat="1" applyFont="1" applyBorder="1"/>
    <xf numFmtId="0" fontId="7" fillId="0" borderId="0" xfId="0" applyNumberFormat="1" applyFont="1" applyBorder="1"/>
    <xf numFmtId="0" fontId="0" fillId="0" borderId="0" xfId="0" applyNumberFormat="1" applyBorder="1"/>
    <xf numFmtId="0" fontId="1" fillId="0" borderId="35" xfId="0" applyNumberFormat="1" applyFont="1" applyBorder="1" applyAlignment="1">
      <alignment horizontal="center" vertical="center"/>
    </xf>
    <xf numFmtId="0" fontId="1" fillId="0" borderId="36" xfId="0" applyNumberFormat="1" applyFont="1" applyBorder="1" applyAlignment="1">
      <alignment horizontal="center" vertical="center"/>
    </xf>
    <xf numFmtId="0" fontId="5" fillId="4" borderId="7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2" fillId="0" borderId="0" xfId="0" applyNumberFormat="1" applyFont="1" applyBorder="1"/>
    <xf numFmtId="0" fontId="36" fillId="0" borderId="0" xfId="0" applyNumberFormat="1" applyFont="1"/>
    <xf numFmtId="0" fontId="1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distributed"/>
    </xf>
    <xf numFmtId="0" fontId="1" fillId="3" borderId="2" xfId="0" applyNumberFormat="1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6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top" wrapText="1"/>
    </xf>
    <xf numFmtId="0" fontId="3" fillId="0" borderId="3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top" wrapText="1"/>
    </xf>
    <xf numFmtId="0" fontId="33" fillId="0" borderId="0" xfId="0" applyNumberFormat="1" applyFont="1" applyAlignment="1">
      <alignment horizontal="left" vertical="top" wrapText="1"/>
    </xf>
    <xf numFmtId="0" fontId="11" fillId="0" borderId="0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1" fillId="0" borderId="40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" fillId="0" borderId="4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7" borderId="44" xfId="0" applyNumberFormat="1" applyFont="1" applyFill="1" applyBorder="1" applyAlignment="1">
      <alignment horizontal="center" vertical="center"/>
    </xf>
    <xf numFmtId="0" fontId="1" fillId="7" borderId="45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7" fillId="0" borderId="0" xfId="1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7" borderId="46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52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65" fontId="1" fillId="0" borderId="5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5" fillId="0" borderId="52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52" xfId="0" applyNumberFormat="1" applyFont="1" applyBorder="1" applyAlignment="1">
      <alignment horizontal="center"/>
    </xf>
    <xf numFmtId="0" fontId="2" fillId="0" borderId="53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64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61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/>
    </xf>
    <xf numFmtId="0" fontId="1" fillId="0" borderId="56" xfId="0" applyNumberFormat="1" applyFont="1" applyBorder="1" applyAlignment="1">
      <alignment horizontal="center" vertical="center"/>
    </xf>
    <xf numFmtId="0" fontId="1" fillId="0" borderId="62" xfId="0" applyNumberFormat="1" applyFont="1" applyBorder="1" applyAlignment="1">
      <alignment horizontal="center" vertical="center"/>
    </xf>
    <xf numFmtId="0" fontId="1" fillId="0" borderId="63" xfId="0" applyNumberFormat="1" applyFont="1" applyBorder="1" applyAlignment="1">
      <alignment horizontal="center" vertical="center"/>
    </xf>
    <xf numFmtId="0" fontId="1" fillId="4" borderId="42" xfId="0" applyNumberFormat="1" applyFont="1" applyFill="1" applyBorder="1" applyAlignment="1">
      <alignment horizontal="center" vertical="center"/>
    </xf>
    <xf numFmtId="0" fontId="1" fillId="4" borderId="43" xfId="0" applyNumberFormat="1" applyFont="1" applyFill="1" applyBorder="1" applyAlignment="1">
      <alignment horizontal="center" vertical="center"/>
    </xf>
    <xf numFmtId="0" fontId="1" fillId="4" borderId="38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0" fontId="1" fillId="0" borderId="58" xfId="0" applyNumberFormat="1" applyFont="1" applyBorder="1" applyAlignment="1">
      <alignment horizontal="center" vertical="center"/>
    </xf>
    <xf numFmtId="0" fontId="1" fillId="2" borderId="42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1" fillId="2" borderId="40" xfId="0" applyNumberFormat="1" applyFont="1" applyFill="1" applyBorder="1" applyAlignment="1">
      <alignment horizontal="center" vertical="center"/>
    </xf>
    <xf numFmtId="0" fontId="1" fillId="2" borderId="41" xfId="0" applyNumberFormat="1" applyFont="1" applyFill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0" fontId="3" fillId="0" borderId="4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4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 wrapText="1"/>
    </xf>
    <xf numFmtId="0" fontId="3" fillId="0" borderId="59" xfId="0" applyNumberFormat="1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42" xfId="0" applyNumberFormat="1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165" fontId="1" fillId="0" borderId="65" xfId="0" applyNumberFormat="1" applyFont="1" applyBorder="1" applyAlignment="1">
      <alignment horizontal="center" vertical="center"/>
    </xf>
    <xf numFmtId="165" fontId="1" fillId="0" borderId="66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0" borderId="69" xfId="0" applyNumberFormat="1" applyFont="1" applyBorder="1" applyAlignment="1">
      <alignment horizontal="center" vertical="center"/>
    </xf>
    <xf numFmtId="0" fontId="1" fillId="0" borderId="70" xfId="0" applyNumberFormat="1" applyFont="1" applyBorder="1" applyAlignment="1">
      <alignment horizontal="center" vertical="center"/>
    </xf>
    <xf numFmtId="165" fontId="1" fillId="0" borderId="67" xfId="0" applyNumberFormat="1" applyFont="1" applyBorder="1" applyAlignment="1">
      <alignment horizontal="center" vertical="center"/>
    </xf>
    <xf numFmtId="0" fontId="1" fillId="0" borderId="71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57" xfId="0" applyNumberFormat="1" applyFont="1" applyBorder="1" applyAlignment="1">
      <alignment horizontal="center" vertical="center"/>
    </xf>
    <xf numFmtId="0" fontId="1" fillId="0" borderId="54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165" fontId="1" fillId="0" borderId="73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74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/>
    </xf>
    <xf numFmtId="165" fontId="1" fillId="0" borderId="7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61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75" xfId="0" applyNumberFormat="1" applyFont="1" applyBorder="1" applyAlignment="1">
      <alignment horizontal="center" vertical="center"/>
    </xf>
    <xf numFmtId="0" fontId="1" fillId="4" borderId="62" xfId="0" applyNumberFormat="1" applyFont="1" applyFill="1" applyBorder="1" applyAlignment="1">
      <alignment horizontal="center" vertical="center"/>
    </xf>
    <xf numFmtId="0" fontId="1" fillId="4" borderId="63" xfId="0" applyNumberFormat="1" applyFont="1" applyFill="1" applyBorder="1" applyAlignment="1">
      <alignment horizontal="center" vertical="center"/>
    </xf>
    <xf numFmtId="0" fontId="1" fillId="4" borderId="40" xfId="0" applyNumberFormat="1" applyFont="1" applyFill="1" applyBorder="1" applyAlignment="1">
      <alignment horizontal="center" vertical="center"/>
    </xf>
    <xf numFmtId="0" fontId="1" fillId="4" borderId="41" xfId="0" applyNumberFormat="1" applyFont="1" applyFill="1" applyBorder="1" applyAlignment="1">
      <alignment horizontal="center" vertical="center"/>
    </xf>
    <xf numFmtId="0" fontId="1" fillId="0" borderId="75" xfId="0" applyNumberFormat="1" applyFont="1" applyBorder="1" applyAlignment="1">
      <alignment horizontal="left" vertical="center" wrapText="1"/>
    </xf>
    <xf numFmtId="0" fontId="1" fillId="0" borderId="75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left" vertical="center" wrapText="1"/>
    </xf>
    <xf numFmtId="0" fontId="5" fillId="0" borderId="47" xfId="0" applyNumberFormat="1" applyFont="1" applyBorder="1" applyAlignment="1">
      <alignment horizontal="left" vertical="center" wrapText="1"/>
    </xf>
    <xf numFmtId="0" fontId="5" fillId="0" borderId="43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1" xfId="0" applyNumberFormat="1" applyFont="1" applyBorder="1" applyAlignment="1">
      <alignment horizontal="left" vertical="center" wrapText="1"/>
    </xf>
    <xf numFmtId="0" fontId="1" fillId="0" borderId="75" xfId="0" applyNumberFormat="1" applyFont="1" applyBorder="1" applyAlignment="1">
      <alignment horizontal="center" vertical="center" wrapText="1"/>
    </xf>
    <xf numFmtId="0" fontId="20" fillId="6" borderId="4" xfId="0" applyNumberFormat="1" applyFont="1" applyFill="1" applyBorder="1" applyAlignment="1">
      <alignment horizontal="center"/>
    </xf>
    <xf numFmtId="0" fontId="20" fillId="6" borderId="53" xfId="0" applyNumberFormat="1" applyFont="1" applyFill="1" applyBorder="1" applyAlignment="1">
      <alignment horizontal="center"/>
    </xf>
    <xf numFmtId="0" fontId="20" fillId="6" borderId="11" xfId="0" applyNumberFormat="1" applyFont="1" applyFill="1" applyBorder="1" applyAlignment="1">
      <alignment horizontal="center"/>
    </xf>
    <xf numFmtId="0" fontId="1" fillId="4" borderId="76" xfId="0" applyNumberFormat="1" applyFont="1" applyFill="1" applyBorder="1" applyAlignment="1">
      <alignment horizontal="center" vertical="center"/>
    </xf>
    <xf numFmtId="0" fontId="1" fillId="4" borderId="77" xfId="0" applyNumberFormat="1" applyFont="1" applyFill="1" applyBorder="1" applyAlignment="1">
      <alignment horizontal="center" vertical="center"/>
    </xf>
    <xf numFmtId="0" fontId="1" fillId="4" borderId="78" xfId="0" applyNumberFormat="1" applyFont="1" applyFill="1" applyBorder="1" applyAlignment="1">
      <alignment horizontal="center" vertical="center"/>
    </xf>
    <xf numFmtId="0" fontId="1" fillId="0" borderId="42" xfId="0" applyNumberFormat="1" applyFont="1" applyBorder="1" applyAlignment="1">
      <alignment horizontal="left" vertical="center" wrapText="1"/>
    </xf>
    <xf numFmtId="0" fontId="1" fillId="0" borderId="47" xfId="0" applyNumberFormat="1" applyFont="1" applyBorder="1" applyAlignment="1">
      <alignment horizontal="left" vertical="center" wrapText="1"/>
    </xf>
    <xf numFmtId="0" fontId="1" fillId="0" borderId="79" xfId="0" applyNumberFormat="1" applyFont="1" applyBorder="1" applyAlignment="1">
      <alignment horizontal="left" vertical="center" wrapText="1"/>
    </xf>
    <xf numFmtId="0" fontId="1" fillId="0" borderId="80" xfId="0" applyNumberFormat="1" applyFont="1" applyBorder="1" applyAlignment="1">
      <alignment horizontal="left" vertical="center" wrapText="1"/>
    </xf>
    <xf numFmtId="0" fontId="1" fillId="0" borderId="37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165" fontId="11" fillId="0" borderId="81" xfId="3" applyNumberFormat="1" applyFont="1" applyBorder="1" applyAlignment="1">
      <alignment horizontal="center" vertical="center"/>
    </xf>
    <xf numFmtId="0" fontId="1" fillId="4" borderId="39" xfId="0" applyNumberFormat="1" applyFont="1" applyFill="1" applyBorder="1" applyAlignment="1">
      <alignment horizontal="center" vertical="center"/>
    </xf>
    <xf numFmtId="0" fontId="1" fillId="4" borderId="82" xfId="0" applyNumberFormat="1" applyFont="1" applyFill="1" applyBorder="1" applyAlignment="1">
      <alignment horizontal="center" vertical="center"/>
    </xf>
    <xf numFmtId="0" fontId="1" fillId="4" borderId="83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left" vertical="center" wrapText="1"/>
    </xf>
    <xf numFmtId="0" fontId="1" fillId="0" borderId="40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1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40" fillId="0" borderId="0" xfId="1" applyNumberFormat="1" applyFont="1" applyFill="1" applyBorder="1" applyAlignment="1">
      <alignment horizontal="left" wrapText="1"/>
    </xf>
    <xf numFmtId="0" fontId="29" fillId="0" borderId="0" xfId="0" applyNumberFormat="1" applyFont="1" applyBorder="1" applyAlignment="1">
      <alignment horizontal="center" vertical="center" wrapText="1"/>
    </xf>
    <xf numFmtId="0" fontId="27" fillId="0" borderId="0" xfId="0" applyNumberFormat="1" applyFont="1" applyBorder="1" applyAlignment="1">
      <alignment horizontal="center"/>
    </xf>
    <xf numFmtId="165" fontId="1" fillId="4" borderId="52" xfId="0" applyNumberFormat="1" applyFont="1" applyFill="1" applyBorder="1" applyAlignment="1">
      <alignment horizontal="center" vertical="center"/>
    </xf>
    <xf numFmtId="165" fontId="1" fillId="4" borderId="84" xfId="0" applyNumberFormat="1" applyFont="1" applyFill="1" applyBorder="1" applyAlignment="1">
      <alignment horizontal="center" vertical="center"/>
    </xf>
    <xf numFmtId="165" fontId="1" fillId="4" borderId="11" xfId="0" applyNumberFormat="1" applyFont="1" applyFill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" fillId="2" borderId="62" xfId="0" applyNumberFormat="1" applyFont="1" applyFill="1" applyBorder="1" applyAlignment="1">
      <alignment horizontal="center" vertical="center"/>
    </xf>
    <xf numFmtId="0" fontId="1" fillId="2" borderId="63" xfId="0" applyNumberFormat="1" applyFont="1" applyFill="1" applyBorder="1" applyAlignment="1">
      <alignment horizontal="center" vertical="center"/>
    </xf>
    <xf numFmtId="0" fontId="1" fillId="4" borderId="85" xfId="0" applyNumberFormat="1" applyFont="1" applyFill="1" applyBorder="1" applyAlignment="1">
      <alignment horizontal="center" vertical="center"/>
    </xf>
    <xf numFmtId="0" fontId="25" fillId="0" borderId="40" xfId="0" applyNumberFormat="1" applyFont="1" applyFill="1" applyBorder="1" applyAlignment="1">
      <alignment horizontal="center"/>
    </xf>
    <xf numFmtId="0" fontId="25" fillId="0" borderId="3" xfId="0" applyNumberFormat="1" applyFont="1" applyFill="1" applyBorder="1" applyAlignment="1">
      <alignment horizontal="center"/>
    </xf>
    <xf numFmtId="0" fontId="25" fillId="0" borderId="41" xfId="0" applyNumberFormat="1" applyFont="1" applyFill="1" applyBorder="1" applyAlignment="1">
      <alignment horizontal="center"/>
    </xf>
    <xf numFmtId="0" fontId="1" fillId="4" borderId="86" xfId="0" applyNumberFormat="1" applyFont="1" applyFill="1" applyBorder="1" applyAlignment="1">
      <alignment horizontal="center" vertical="center"/>
    </xf>
    <xf numFmtId="0" fontId="1" fillId="4" borderId="87" xfId="0" applyNumberFormat="1" applyFont="1" applyFill="1" applyBorder="1" applyAlignment="1">
      <alignment horizontal="center" vertical="center"/>
    </xf>
    <xf numFmtId="1" fontId="1" fillId="4" borderId="88" xfId="0" applyNumberFormat="1" applyFont="1" applyFill="1" applyBorder="1" applyAlignment="1">
      <alignment horizontal="center" vertical="center"/>
    </xf>
    <xf numFmtId="0" fontId="1" fillId="4" borderId="89" xfId="0" applyNumberFormat="1" applyFont="1" applyFill="1" applyBorder="1" applyAlignment="1">
      <alignment horizontal="center" vertical="center"/>
    </xf>
    <xf numFmtId="1" fontId="1" fillId="4" borderId="86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 textRotation="90"/>
    </xf>
    <xf numFmtId="0" fontId="3" fillId="0" borderId="85" xfId="0" applyNumberFormat="1" applyFont="1" applyBorder="1" applyAlignment="1">
      <alignment horizontal="center" vertical="center" textRotation="90"/>
    </xf>
    <xf numFmtId="0" fontId="3" fillId="0" borderId="63" xfId="0" applyNumberFormat="1" applyFont="1" applyBorder="1" applyAlignment="1">
      <alignment horizontal="center" vertical="center" textRotation="90"/>
    </xf>
    <xf numFmtId="0" fontId="3" fillId="0" borderId="62" xfId="0" applyNumberFormat="1" applyFont="1" applyBorder="1" applyAlignment="1">
      <alignment horizontal="center" vertical="center" textRotation="90" wrapText="1"/>
    </xf>
    <xf numFmtId="0" fontId="3" fillId="0" borderId="85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47" xfId="0" applyNumberFormat="1" applyFont="1" applyBorder="1" applyAlignment="1">
      <alignment horizontal="left" vertical="center" wrapText="1"/>
    </xf>
    <xf numFmtId="0" fontId="9" fillId="0" borderId="43" xfId="0" applyNumberFormat="1" applyFont="1" applyBorder="1" applyAlignment="1">
      <alignment horizontal="left" vertical="center" wrapText="1"/>
    </xf>
    <xf numFmtId="0" fontId="9" fillId="0" borderId="40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1" fillId="0" borderId="90" xfId="0" applyNumberFormat="1" applyFont="1" applyBorder="1" applyAlignment="1">
      <alignment horizontal="center" vertical="center"/>
    </xf>
    <xf numFmtId="0" fontId="1" fillId="0" borderId="91" xfId="0" applyNumberFormat="1" applyFont="1" applyBorder="1" applyAlignment="1">
      <alignment horizontal="center" vertical="center"/>
    </xf>
    <xf numFmtId="0" fontId="1" fillId="0" borderId="90" xfId="0" applyNumberFormat="1" applyFont="1" applyBorder="1" applyAlignment="1">
      <alignment horizontal="center" vertical="center" wrapText="1"/>
    </xf>
    <xf numFmtId="0" fontId="1" fillId="0" borderId="91" xfId="0" applyNumberFormat="1" applyFont="1" applyBorder="1" applyAlignment="1">
      <alignment horizontal="center" vertical="center" wrapText="1"/>
    </xf>
    <xf numFmtId="0" fontId="1" fillId="0" borderId="67" xfId="0" applyNumberFormat="1" applyFont="1" applyBorder="1" applyAlignment="1">
      <alignment horizontal="center" vertical="center"/>
    </xf>
    <xf numFmtId="0" fontId="1" fillId="0" borderId="68" xfId="0" applyNumberFormat="1" applyFont="1" applyBorder="1" applyAlignment="1">
      <alignment horizontal="center" vertical="center"/>
    </xf>
    <xf numFmtId="0" fontId="1" fillId="2" borderId="3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4" borderId="42" xfId="0" applyNumberFormat="1" applyFont="1" applyFill="1" applyBorder="1" applyAlignment="1">
      <alignment horizontal="center" vertical="center" wrapText="1"/>
    </xf>
    <xf numFmtId="0" fontId="1" fillId="4" borderId="43" xfId="0" applyNumberFormat="1" applyFont="1" applyFill="1" applyBorder="1" applyAlignment="1">
      <alignment horizontal="center" vertical="center" wrapText="1"/>
    </xf>
    <xf numFmtId="0" fontId="1" fillId="4" borderId="38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8" fillId="0" borderId="42" xfId="0" applyNumberFormat="1" applyFont="1" applyBorder="1" applyAlignment="1">
      <alignment horizontal="center" vertical="center" wrapText="1"/>
    </xf>
    <xf numFmtId="0" fontId="18" fillId="0" borderId="47" xfId="0" applyNumberFormat="1" applyFont="1" applyBorder="1" applyAlignment="1">
      <alignment horizontal="center" vertical="center" wrapText="1"/>
    </xf>
    <xf numFmtId="0" fontId="18" fillId="0" borderId="43" xfId="0" applyNumberFormat="1" applyFont="1" applyBorder="1" applyAlignment="1">
      <alignment horizontal="center" vertical="center" wrapText="1"/>
    </xf>
    <xf numFmtId="0" fontId="18" fillId="0" borderId="40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41" xfId="0" applyNumberFormat="1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2" fillId="4" borderId="42" xfId="0" applyNumberFormat="1" applyFont="1" applyFill="1" applyBorder="1" applyAlignment="1">
      <alignment horizontal="center" vertical="distributed"/>
    </xf>
    <xf numFmtId="0" fontId="2" fillId="4" borderId="47" xfId="0" applyNumberFormat="1" applyFont="1" applyFill="1" applyBorder="1" applyAlignment="1">
      <alignment horizontal="center" vertical="distributed"/>
    </xf>
    <xf numFmtId="0" fontId="2" fillId="4" borderId="43" xfId="0" applyNumberFormat="1" applyFont="1" applyFill="1" applyBorder="1" applyAlignment="1">
      <alignment horizontal="center" vertical="distributed"/>
    </xf>
    <xf numFmtId="0" fontId="2" fillId="4" borderId="38" xfId="0" applyNumberFormat="1" applyFont="1" applyFill="1" applyBorder="1" applyAlignment="1">
      <alignment horizontal="center" vertical="distributed"/>
    </xf>
    <xf numFmtId="0" fontId="2" fillId="4" borderId="0" xfId="0" applyNumberFormat="1" applyFont="1" applyFill="1" applyBorder="1" applyAlignment="1">
      <alignment horizontal="center" vertical="distributed"/>
    </xf>
    <xf numFmtId="0" fontId="2" fillId="4" borderId="2" xfId="0" applyNumberFormat="1" applyFont="1" applyFill="1" applyBorder="1" applyAlignment="1">
      <alignment horizontal="center" vertical="distributed"/>
    </xf>
    <xf numFmtId="0" fontId="1" fillId="4" borderId="47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Border="1" applyAlignment="1">
      <alignment horizontal="center" vertical="center"/>
    </xf>
    <xf numFmtId="0" fontId="27" fillId="5" borderId="0" xfId="0" applyNumberFormat="1" applyFont="1" applyFill="1" applyAlignment="1">
      <alignment horizontal="center" textRotation="90" wrapText="1"/>
    </xf>
    <xf numFmtId="0" fontId="4" fillId="0" borderId="42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21" fillId="0" borderId="42" xfId="0" applyNumberFormat="1" applyFont="1" applyBorder="1" applyAlignment="1">
      <alignment horizontal="left" vertical="center" wrapText="1"/>
    </xf>
    <xf numFmtId="0" fontId="21" fillId="0" borderId="47" xfId="0" applyNumberFormat="1" applyFont="1" applyBorder="1" applyAlignment="1">
      <alignment horizontal="left" vertical="center" wrapText="1"/>
    </xf>
    <xf numFmtId="0" fontId="21" fillId="0" borderId="43" xfId="0" applyNumberFormat="1" applyFont="1" applyBorder="1" applyAlignment="1">
      <alignment horizontal="left" vertical="center" wrapText="1"/>
    </xf>
    <xf numFmtId="0" fontId="21" fillId="0" borderId="40" xfId="0" applyNumberFormat="1" applyFont="1" applyBorder="1" applyAlignment="1">
      <alignment horizontal="left" vertical="center" wrapText="1"/>
    </xf>
    <xf numFmtId="0" fontId="21" fillId="0" borderId="3" xfId="0" applyNumberFormat="1" applyFont="1" applyBorder="1" applyAlignment="1">
      <alignment horizontal="left" vertical="center" wrapText="1"/>
    </xf>
    <xf numFmtId="0" fontId="21" fillId="0" borderId="41" xfId="0" applyNumberFormat="1" applyFont="1" applyBorder="1" applyAlignment="1">
      <alignment horizontal="left" vertical="center" wrapText="1"/>
    </xf>
    <xf numFmtId="0" fontId="1" fillId="5" borderId="42" xfId="0" applyNumberFormat="1" applyFont="1" applyFill="1" applyBorder="1" applyAlignment="1">
      <alignment horizontal="center" vertical="center"/>
    </xf>
    <xf numFmtId="0" fontId="1" fillId="5" borderId="47" xfId="0" applyNumberFormat="1" applyFont="1" applyFill="1" applyBorder="1" applyAlignment="1">
      <alignment horizontal="center" vertical="center"/>
    </xf>
    <xf numFmtId="0" fontId="1" fillId="5" borderId="43" xfId="0" applyNumberFormat="1" applyFont="1" applyFill="1" applyBorder="1" applyAlignment="1">
      <alignment horizontal="center" vertical="center"/>
    </xf>
    <xf numFmtId="0" fontId="1" fillId="5" borderId="40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5" borderId="41" xfId="0" applyNumberFormat="1" applyFont="1" applyFill="1" applyBorder="1" applyAlignment="1">
      <alignment horizontal="center" vertical="center"/>
    </xf>
    <xf numFmtId="0" fontId="2" fillId="4" borderId="42" xfId="0" applyNumberFormat="1" applyFont="1" applyFill="1" applyBorder="1" applyAlignment="1">
      <alignment horizontal="center" wrapText="1"/>
    </xf>
    <xf numFmtId="0" fontId="2" fillId="4" borderId="47" xfId="0" applyNumberFormat="1" applyFont="1" applyFill="1" applyBorder="1" applyAlignment="1">
      <alignment horizontal="center" wrapText="1"/>
    </xf>
    <xf numFmtId="0" fontId="2" fillId="4" borderId="43" xfId="0" applyNumberFormat="1" applyFont="1" applyFill="1" applyBorder="1" applyAlignment="1">
      <alignment horizontal="center" wrapText="1"/>
    </xf>
    <xf numFmtId="0" fontId="2" fillId="4" borderId="40" xfId="0" applyNumberFormat="1" applyFont="1" applyFill="1" applyBorder="1" applyAlignment="1">
      <alignment horizontal="center" wrapText="1"/>
    </xf>
    <xf numFmtId="0" fontId="2" fillId="4" borderId="3" xfId="0" applyNumberFormat="1" applyFont="1" applyFill="1" applyBorder="1" applyAlignment="1">
      <alignment horizontal="center" wrapText="1"/>
    </xf>
    <xf numFmtId="0" fontId="2" fillId="4" borderId="4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left" wrapText="1"/>
    </xf>
    <xf numFmtId="49" fontId="2" fillId="0" borderId="0" xfId="1" applyNumberFormat="1" applyFont="1" applyFill="1" applyBorder="1" applyAlignment="1">
      <alignment horizontal="left" wrapText="1"/>
    </xf>
    <xf numFmtId="0" fontId="3" fillId="0" borderId="55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84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wrapText="1"/>
    </xf>
    <xf numFmtId="0" fontId="3" fillId="0" borderId="53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3" xfId="0" applyNumberFormat="1" applyFont="1" applyBorder="1" applyAlignment="1">
      <alignment horizontal="center" vertical="center" wrapText="1"/>
    </xf>
    <xf numFmtId="0" fontId="3" fillId="0" borderId="84" xfId="0" applyNumberFormat="1" applyFont="1" applyBorder="1" applyAlignment="1">
      <alignment horizontal="center" vertical="center" wrapText="1"/>
    </xf>
    <xf numFmtId="0" fontId="3" fillId="0" borderId="52" xfId="0" applyNumberFormat="1" applyFont="1" applyBorder="1" applyAlignment="1">
      <alignment horizontal="center"/>
    </xf>
    <xf numFmtId="0" fontId="3" fillId="0" borderId="84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/>
    </xf>
    <xf numFmtId="0" fontId="8" fillId="0" borderId="45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92" xfId="0" applyNumberFormat="1" applyFont="1" applyBorder="1" applyAlignment="1">
      <alignment horizontal="center" vertical="center"/>
    </xf>
    <xf numFmtId="0" fontId="8" fillId="0" borderId="93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0" fontId="3" fillId="0" borderId="95" xfId="0" applyNumberFormat="1" applyFont="1" applyBorder="1" applyAlignment="1">
      <alignment horizontal="center" vertical="center"/>
    </xf>
    <xf numFmtId="0" fontId="3" fillId="0" borderId="96" xfId="0" applyNumberFormat="1" applyFont="1" applyBorder="1" applyAlignment="1">
      <alignment horizontal="center" vertical="center"/>
    </xf>
    <xf numFmtId="0" fontId="3" fillId="0" borderId="97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/>
    </xf>
    <xf numFmtId="0" fontId="8" fillId="0" borderId="85" xfId="0" applyNumberFormat="1" applyFont="1" applyBorder="1" applyAlignment="1">
      <alignment horizontal="left"/>
    </xf>
    <xf numFmtId="0" fontId="3" fillId="0" borderId="52" xfId="0" applyNumberFormat="1" applyFont="1" applyBorder="1" applyAlignment="1">
      <alignment horizontal="center" vertical="center"/>
    </xf>
    <xf numFmtId="0" fontId="21" fillId="0" borderId="4" xfId="0" applyNumberFormat="1" applyFont="1" applyBorder="1" applyAlignment="1">
      <alignment horizontal="left"/>
    </xf>
    <xf numFmtId="0" fontId="21" fillId="0" borderId="53" xfId="0" applyNumberFormat="1" applyFont="1" applyBorder="1" applyAlignment="1">
      <alignment horizontal="left"/>
    </xf>
    <xf numFmtId="0" fontId="21" fillId="0" borderId="11" xfId="0" applyNumberFormat="1" applyFont="1" applyBorder="1" applyAlignment="1">
      <alignment horizontal="left"/>
    </xf>
    <xf numFmtId="165" fontId="3" fillId="0" borderId="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1" fillId="5" borderId="52" xfId="0" applyNumberFormat="1" applyFont="1" applyFill="1" applyBorder="1" applyAlignment="1">
      <alignment horizontal="center" vertical="center"/>
    </xf>
    <xf numFmtId="165" fontId="1" fillId="5" borderId="84" xfId="0" applyNumberFormat="1" applyFont="1" applyFill="1" applyBorder="1" applyAlignment="1">
      <alignment horizontal="center" vertical="center"/>
    </xf>
    <xf numFmtId="0" fontId="1" fillId="5" borderId="62" xfId="0" applyNumberFormat="1" applyFont="1" applyFill="1" applyBorder="1" applyAlignment="1">
      <alignment horizontal="center" vertical="center"/>
    </xf>
    <xf numFmtId="0" fontId="1" fillId="5" borderId="63" xfId="0" applyNumberFormat="1" applyFont="1" applyFill="1" applyBorder="1" applyAlignment="1">
      <alignment horizontal="center" vertical="center"/>
    </xf>
    <xf numFmtId="165" fontId="1" fillId="3" borderId="45" xfId="0" applyNumberFormat="1" applyFont="1" applyFill="1" applyBorder="1" applyAlignment="1">
      <alignment horizontal="center" vertical="center"/>
    </xf>
    <xf numFmtId="0" fontId="1" fillId="3" borderId="45" xfId="0" applyNumberFormat="1" applyFont="1" applyFill="1" applyBorder="1" applyAlignment="1">
      <alignment horizontal="center" vertical="center"/>
    </xf>
    <xf numFmtId="1" fontId="1" fillId="3" borderId="88" xfId="0" applyNumberFormat="1" applyFont="1" applyFill="1" applyBorder="1" applyAlignment="1">
      <alignment horizontal="center" vertical="center"/>
    </xf>
    <xf numFmtId="0" fontId="1" fillId="3" borderId="87" xfId="0" applyNumberFormat="1" applyFont="1" applyFill="1" applyBorder="1" applyAlignment="1">
      <alignment horizontal="center" vertical="center"/>
    </xf>
    <xf numFmtId="0" fontId="1" fillId="3" borderId="77" xfId="0" applyNumberFormat="1" applyFont="1" applyFill="1" applyBorder="1" applyAlignment="1">
      <alignment horizontal="center" vertical="center"/>
    </xf>
    <xf numFmtId="0" fontId="1" fillId="3" borderId="83" xfId="0" applyNumberFormat="1" applyFont="1" applyFill="1" applyBorder="1" applyAlignment="1">
      <alignment horizontal="center" vertical="center"/>
    </xf>
    <xf numFmtId="0" fontId="2" fillId="3" borderId="88" xfId="0" applyNumberFormat="1" applyFont="1" applyFill="1" applyBorder="1" applyAlignment="1">
      <alignment horizontal="center" vertical="distributed"/>
    </xf>
    <xf numFmtId="0" fontId="2" fillId="3" borderId="98" xfId="0" applyNumberFormat="1" applyFont="1" applyFill="1" applyBorder="1" applyAlignment="1">
      <alignment horizontal="center" vertical="distributed"/>
    </xf>
    <xf numFmtId="0" fontId="2" fillId="3" borderId="87" xfId="0" applyNumberFormat="1" applyFont="1" applyFill="1" applyBorder="1" applyAlignment="1">
      <alignment horizontal="center" vertical="distributed"/>
    </xf>
    <xf numFmtId="0" fontId="2" fillId="3" borderId="77" xfId="0" applyNumberFormat="1" applyFont="1" applyFill="1" applyBorder="1" applyAlignment="1">
      <alignment horizontal="center" vertical="distributed"/>
    </xf>
    <xf numFmtId="0" fontId="2" fillId="3" borderId="99" xfId="0" applyNumberFormat="1" applyFont="1" applyFill="1" applyBorder="1" applyAlignment="1">
      <alignment horizontal="center" vertical="distributed"/>
    </xf>
    <xf numFmtId="0" fontId="2" fillId="3" borderId="83" xfId="0" applyNumberFormat="1" applyFont="1" applyFill="1" applyBorder="1" applyAlignment="1">
      <alignment horizontal="center" vertical="distributed"/>
    </xf>
    <xf numFmtId="0" fontId="1" fillId="3" borderId="88" xfId="0" applyNumberFormat="1" applyFont="1" applyFill="1" applyBorder="1" applyAlignment="1">
      <alignment horizontal="center" vertical="center"/>
    </xf>
    <xf numFmtId="0" fontId="1" fillId="3" borderId="98" xfId="0" applyNumberFormat="1" applyFont="1" applyFill="1" applyBorder="1" applyAlignment="1">
      <alignment horizontal="center" vertical="center"/>
    </xf>
    <xf numFmtId="0" fontId="1" fillId="3" borderId="99" xfId="0" applyNumberFormat="1" applyFont="1" applyFill="1" applyBorder="1" applyAlignment="1">
      <alignment horizontal="center" vertical="center"/>
    </xf>
    <xf numFmtId="0" fontId="1" fillId="3" borderId="100" xfId="0" applyNumberFormat="1" applyFont="1" applyFill="1" applyBorder="1" applyAlignment="1">
      <alignment horizontal="center" vertical="center"/>
    </xf>
    <xf numFmtId="0" fontId="1" fillId="3" borderId="101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/>
    </xf>
    <xf numFmtId="0" fontId="2" fillId="2" borderId="47" xfId="0" applyNumberFormat="1" applyFont="1" applyFill="1" applyBorder="1" applyAlignment="1">
      <alignment horizontal="center"/>
    </xf>
    <xf numFmtId="0" fontId="2" fillId="2" borderId="43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1" xfId="0" applyNumberFormat="1" applyFont="1" applyFill="1" applyBorder="1" applyAlignment="1">
      <alignment horizontal="center"/>
    </xf>
    <xf numFmtId="0" fontId="1" fillId="2" borderId="47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102" xfId="0" applyNumberFormat="1" applyFont="1" applyBorder="1" applyAlignment="1">
      <alignment horizontal="center" vertical="center"/>
    </xf>
    <xf numFmtId="165" fontId="1" fillId="0" borderId="103" xfId="0" applyNumberFormat="1" applyFont="1" applyBorder="1" applyAlignment="1">
      <alignment horizontal="center" vertical="center"/>
    </xf>
    <xf numFmtId="0" fontId="22" fillId="6" borderId="38" xfId="0" applyNumberFormat="1" applyFont="1" applyFill="1" applyBorder="1" applyAlignment="1">
      <alignment horizontal="center"/>
    </xf>
    <xf numFmtId="0" fontId="22" fillId="6" borderId="0" xfId="0" applyNumberFormat="1" applyFont="1" applyFill="1" applyBorder="1" applyAlignment="1">
      <alignment horizontal="center"/>
    </xf>
    <xf numFmtId="0" fontId="22" fillId="6" borderId="2" xfId="0" applyNumberFormat="1" applyFont="1" applyFill="1" applyBorder="1" applyAlignment="1">
      <alignment horizont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104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1" fillId="0" borderId="10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65" fontId="1" fillId="0" borderId="104" xfId="0" applyNumberFormat="1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distributed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5" fontId="1" fillId="0" borderId="84" xfId="0" applyNumberFormat="1" applyFont="1" applyBorder="1" applyAlignment="1">
      <alignment horizontal="center" vertical="center"/>
    </xf>
    <xf numFmtId="0" fontId="1" fillId="0" borderId="105" xfId="0" applyNumberFormat="1" applyFont="1" applyBorder="1" applyAlignment="1">
      <alignment horizontal="center" vertical="center"/>
    </xf>
    <xf numFmtId="0" fontId="1" fillId="0" borderId="106" xfId="0" applyNumberFormat="1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0" borderId="84" xfId="0" applyNumberFormat="1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64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6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" fillId="5" borderId="42" xfId="0" applyNumberFormat="1" applyFont="1" applyFill="1" applyBorder="1" applyAlignment="1">
      <alignment horizontal="left" vertical="center" wrapText="1"/>
    </xf>
    <xf numFmtId="0" fontId="1" fillId="5" borderId="47" xfId="0" applyNumberFormat="1" applyFont="1" applyFill="1" applyBorder="1" applyAlignment="1">
      <alignment horizontal="left" vertical="center" wrapText="1"/>
    </xf>
    <xf numFmtId="0" fontId="1" fillId="5" borderId="43" xfId="0" applyNumberFormat="1" applyFont="1" applyFill="1" applyBorder="1" applyAlignment="1">
      <alignment horizontal="left" vertical="center" wrapText="1"/>
    </xf>
    <xf numFmtId="0" fontId="1" fillId="5" borderId="40" xfId="0" applyNumberFormat="1" applyFont="1" applyFill="1" applyBorder="1" applyAlignment="1">
      <alignment horizontal="left" vertical="center" wrapText="1"/>
    </xf>
    <xf numFmtId="0" fontId="1" fillId="5" borderId="3" xfId="0" applyNumberFormat="1" applyFont="1" applyFill="1" applyBorder="1" applyAlignment="1">
      <alignment horizontal="left" vertical="center" wrapText="1"/>
    </xf>
    <xf numFmtId="0" fontId="1" fillId="5" borderId="41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Border="1" applyAlignment="1">
      <alignment horizontal="center"/>
    </xf>
    <xf numFmtId="0" fontId="11" fillId="0" borderId="84" xfId="0" applyNumberFormat="1" applyFont="1" applyBorder="1" applyAlignment="1">
      <alignment horizontal="center"/>
    </xf>
    <xf numFmtId="0" fontId="15" fillId="0" borderId="45" xfId="0" applyNumberFormat="1" applyFont="1" applyBorder="1" applyAlignment="1">
      <alignment horizontal="center" vertical="center"/>
    </xf>
    <xf numFmtId="0" fontId="15" fillId="0" borderId="46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8" fillId="6" borderId="4" xfId="0" applyNumberFormat="1" applyFont="1" applyFill="1" applyBorder="1" applyAlignment="1">
      <alignment horizontal="center"/>
    </xf>
    <xf numFmtId="0" fontId="8" fillId="6" borderId="53" xfId="0" applyNumberFormat="1" applyFont="1" applyFill="1" applyBorder="1" applyAlignment="1">
      <alignment horizontal="center"/>
    </xf>
    <xf numFmtId="0" fontId="8" fillId="6" borderId="47" xfId="0" applyNumberFormat="1" applyFont="1" applyFill="1" applyBorder="1" applyAlignment="1">
      <alignment horizontal="center"/>
    </xf>
    <xf numFmtId="0" fontId="25" fillId="0" borderId="4" xfId="0" applyNumberFormat="1" applyFont="1" applyFill="1" applyBorder="1" applyAlignment="1">
      <alignment horizontal="center"/>
    </xf>
    <xf numFmtId="0" fontId="25" fillId="0" borderId="53" xfId="0" applyNumberFormat="1" applyFont="1" applyFill="1" applyBorder="1" applyAlignment="1">
      <alignment horizontal="center"/>
    </xf>
    <xf numFmtId="0" fontId="5" fillId="0" borderId="40" xfId="0" applyNumberFormat="1" applyFont="1" applyBorder="1" applyAlignment="1">
      <alignment horizontal="center" vertical="center" wrapText="1"/>
    </xf>
    <xf numFmtId="0" fontId="5" fillId="0" borderId="4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2" xfId="0" applyNumberFormat="1" applyFont="1" applyBorder="1" applyAlignment="1">
      <alignment horizontal="center" vertical="center" textRotation="90" wrapText="1"/>
    </xf>
    <xf numFmtId="0" fontId="3" fillId="0" borderId="43" xfId="0" applyNumberFormat="1" applyFont="1" applyBorder="1" applyAlignment="1">
      <alignment horizontal="center" vertical="center" textRotation="90" wrapText="1"/>
    </xf>
    <xf numFmtId="0" fontId="3" fillId="0" borderId="38" xfId="0" applyNumberFormat="1" applyFont="1" applyBorder="1" applyAlignment="1">
      <alignment horizontal="center" vertical="center" textRotation="90" wrapText="1"/>
    </xf>
    <xf numFmtId="0" fontId="3" fillId="0" borderId="2" xfId="0" applyNumberFormat="1" applyFont="1" applyBorder="1" applyAlignment="1">
      <alignment horizontal="center" vertical="center" textRotation="90" wrapText="1"/>
    </xf>
    <xf numFmtId="0" fontId="3" fillId="0" borderId="40" xfId="0" applyNumberFormat="1" applyFont="1" applyBorder="1" applyAlignment="1">
      <alignment horizontal="center" vertical="center" textRotation="90" wrapText="1"/>
    </xf>
    <xf numFmtId="0" fontId="3" fillId="0" borderId="41" xfId="0" applyNumberFormat="1" applyFont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3" fillId="0" borderId="4" xfId="0" applyNumberFormat="1" applyFont="1" applyBorder="1" applyAlignment="1">
      <alignment horizontal="center" vertical="center" textRotation="90" wrapText="1"/>
    </xf>
    <xf numFmtId="0" fontId="3" fillId="0" borderId="47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" xfId="0" applyNumberFormat="1" applyFont="1" applyBorder="1" applyAlignment="1">
      <alignment horizontal="center" vertical="center" textRotation="90" wrapText="1"/>
    </xf>
    <xf numFmtId="0" fontId="3" fillId="0" borderId="6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textRotation="90" wrapText="1"/>
    </xf>
    <xf numFmtId="0" fontId="9" fillId="0" borderId="42" xfId="0" applyNumberFormat="1" applyFont="1" applyBorder="1" applyAlignment="1">
      <alignment horizontal="center" vertical="center"/>
    </xf>
    <xf numFmtId="0" fontId="9" fillId="0" borderId="47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4" fillId="0" borderId="42" xfId="0" applyNumberFormat="1" applyFont="1" applyBorder="1" applyAlignment="1">
      <alignment horizontal="center" vertical="center" textRotation="90" wrapText="1"/>
    </xf>
    <xf numFmtId="0" fontId="4" fillId="0" borderId="43" xfId="0" applyNumberFormat="1" applyFont="1" applyBorder="1" applyAlignment="1">
      <alignment horizontal="center" vertical="center" textRotation="90" wrapText="1"/>
    </xf>
    <xf numFmtId="0" fontId="4" fillId="0" borderId="38" xfId="0" applyNumberFormat="1" applyFont="1" applyBorder="1" applyAlignment="1">
      <alignment horizontal="center" vertical="center" textRotation="90" wrapText="1"/>
    </xf>
    <xf numFmtId="0" fontId="4" fillId="0" borderId="2" xfId="0" applyNumberFormat="1" applyFont="1" applyBorder="1" applyAlignment="1">
      <alignment horizontal="center" vertical="center" textRotation="90" wrapText="1"/>
    </xf>
    <xf numFmtId="0" fontId="4" fillId="0" borderId="40" xfId="0" applyNumberFormat="1" applyFont="1" applyBorder="1" applyAlignment="1">
      <alignment horizontal="center" vertical="center" textRotation="90" wrapText="1"/>
    </xf>
    <xf numFmtId="0" fontId="4" fillId="0" borderId="41" xfId="0" applyNumberFormat="1" applyFont="1" applyBorder="1" applyAlignment="1">
      <alignment horizontal="center" vertical="center" textRotation="90" wrapText="1"/>
    </xf>
    <xf numFmtId="0" fontId="4" fillId="0" borderId="42" xfId="0" applyNumberFormat="1" applyFont="1" applyBorder="1" applyAlignment="1" applyProtection="1">
      <alignment horizontal="center" vertical="center" textRotation="90" wrapText="1"/>
      <protection hidden="1"/>
    </xf>
    <xf numFmtId="0" fontId="4" fillId="0" borderId="38" xfId="0" applyNumberFormat="1" applyFont="1" applyBorder="1" applyAlignment="1" applyProtection="1">
      <alignment horizontal="center" vertical="center" textRotation="90" wrapText="1"/>
      <protection hidden="1"/>
    </xf>
    <xf numFmtId="0" fontId="4" fillId="0" borderId="40" xfId="0" applyNumberFormat="1" applyFont="1" applyBorder="1" applyAlignment="1" applyProtection="1">
      <alignment horizontal="center" vertical="center" textRotation="90" wrapText="1"/>
      <protection hidden="1"/>
    </xf>
    <xf numFmtId="0" fontId="4" fillId="0" borderId="62" xfId="0" applyNumberFormat="1" applyFont="1" applyBorder="1" applyAlignment="1" applyProtection="1">
      <alignment horizontal="center" vertical="center" textRotation="90" wrapText="1"/>
      <protection hidden="1"/>
    </xf>
    <xf numFmtId="0" fontId="4" fillId="0" borderId="85" xfId="0" applyNumberFormat="1" applyFont="1" applyBorder="1" applyAlignment="1" applyProtection="1">
      <alignment horizontal="center" vertical="center" textRotation="90" wrapText="1"/>
      <protection hidden="1"/>
    </xf>
    <xf numFmtId="0" fontId="4" fillId="0" borderId="63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2" xfId="0" applyNumberFormat="1" applyFont="1" applyBorder="1" applyAlignment="1">
      <alignment horizontal="center" vertical="center" textRotation="90" wrapText="1"/>
    </xf>
    <xf numFmtId="0" fontId="1" fillId="0" borderId="43" xfId="0" applyNumberFormat="1" applyFont="1" applyBorder="1" applyAlignment="1">
      <alignment horizontal="center" vertical="center" textRotation="90" wrapText="1"/>
    </xf>
    <xf numFmtId="0" fontId="1" fillId="0" borderId="38" xfId="0" applyNumberFormat="1" applyFont="1" applyBorder="1" applyAlignment="1">
      <alignment horizontal="center" vertical="center" textRotation="90" wrapText="1"/>
    </xf>
    <xf numFmtId="0" fontId="1" fillId="0" borderId="2" xfId="0" applyNumberFormat="1" applyFont="1" applyBorder="1" applyAlignment="1">
      <alignment horizontal="center" vertical="center" textRotation="90" wrapText="1"/>
    </xf>
    <xf numFmtId="0" fontId="1" fillId="0" borderId="40" xfId="0" applyNumberFormat="1" applyFont="1" applyBorder="1" applyAlignment="1">
      <alignment horizontal="center" vertical="center" textRotation="90" wrapText="1"/>
    </xf>
    <xf numFmtId="0" fontId="1" fillId="0" borderId="41" xfId="0" applyNumberFormat="1" applyFont="1" applyBorder="1" applyAlignment="1">
      <alignment horizontal="center" vertical="center" textRotation="90" wrapText="1"/>
    </xf>
    <xf numFmtId="49" fontId="4" fillId="0" borderId="62" xfId="0" applyNumberFormat="1" applyFont="1" applyBorder="1" applyAlignment="1">
      <alignment horizontal="center" vertical="center" textRotation="90"/>
    </xf>
    <xf numFmtId="49" fontId="4" fillId="0" borderId="85" xfId="0" applyNumberFormat="1" applyFont="1" applyBorder="1" applyAlignment="1">
      <alignment horizontal="center" vertical="center" textRotation="90"/>
    </xf>
    <xf numFmtId="49" fontId="4" fillId="0" borderId="63" xfId="0" applyNumberFormat="1" applyFont="1" applyBorder="1" applyAlignment="1">
      <alignment horizontal="center" vertical="center" textRotation="90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2" xfId="0" applyNumberFormat="1" applyFont="1" applyBorder="1" applyAlignment="1">
      <alignment horizontal="center" vertical="center" wrapText="1"/>
    </xf>
    <xf numFmtId="0" fontId="4" fillId="0" borderId="85" xfId="0" applyNumberFormat="1" applyFont="1" applyBorder="1" applyAlignment="1">
      <alignment horizontal="center" vertical="center" wrapText="1"/>
    </xf>
    <xf numFmtId="0" fontId="4" fillId="0" borderId="6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3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wrapText="1"/>
    </xf>
    <xf numFmtId="0" fontId="19" fillId="0" borderId="0" xfId="0" applyNumberFormat="1" applyFont="1" applyBorder="1" applyAlignment="1">
      <alignment horizont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 wrapText="1"/>
    </xf>
    <xf numFmtId="0" fontId="33" fillId="0" borderId="0" xfId="0" applyNumberFormat="1" applyFont="1" applyAlignment="1">
      <alignment horizontal="left" vertical="top" wrapText="1"/>
    </xf>
    <xf numFmtId="0" fontId="11" fillId="0" borderId="0" xfId="0" applyNumberFormat="1" applyFont="1" applyAlignment="1">
      <alignment horizontal="left" vertical="top" wrapText="1"/>
    </xf>
    <xf numFmtId="0" fontId="1" fillId="0" borderId="90" xfId="0" applyNumberFormat="1" applyFont="1" applyBorder="1" applyAlignment="1">
      <alignment horizontal="left" vertical="center" wrapText="1"/>
    </xf>
    <xf numFmtId="0" fontId="1" fillId="0" borderId="91" xfId="0" applyNumberFormat="1" applyFont="1" applyBorder="1" applyAlignment="1">
      <alignment horizontal="left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6" fillId="5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Alignment="1">
      <alignment horizontal="center" wrapText="1"/>
    </xf>
    <xf numFmtId="0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5" fillId="0" borderId="44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0" fontId="1" fillId="0" borderId="81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76" xfId="0" applyNumberFormat="1" applyFont="1" applyBorder="1" applyAlignment="1">
      <alignment horizontal="center"/>
    </xf>
    <xf numFmtId="0" fontId="2" fillId="2" borderId="42" xfId="0" applyNumberFormat="1" applyFont="1" applyFill="1" applyBorder="1" applyAlignment="1">
      <alignment horizontal="center" wrapText="1"/>
    </xf>
    <xf numFmtId="0" fontId="2" fillId="2" borderId="47" xfId="0" applyNumberFormat="1" applyFont="1" applyFill="1" applyBorder="1" applyAlignment="1">
      <alignment horizontal="center" wrapText="1"/>
    </xf>
    <xf numFmtId="0" fontId="2" fillId="2" borderId="43" xfId="0" applyNumberFormat="1" applyFont="1" applyFill="1" applyBorder="1" applyAlignment="1">
      <alignment horizontal="center" wrapText="1"/>
    </xf>
    <xf numFmtId="0" fontId="2" fillId="2" borderId="38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3" borderId="86" xfId="0" applyNumberFormat="1" applyFont="1" applyFill="1" applyBorder="1" applyAlignment="1">
      <alignment horizontal="center" vertical="center"/>
    </xf>
    <xf numFmtId="0" fontId="1" fillId="3" borderId="82" xfId="0" applyNumberFormat="1" applyFont="1" applyFill="1" applyBorder="1" applyAlignment="1">
      <alignment horizontal="center" vertical="center"/>
    </xf>
    <xf numFmtId="0" fontId="1" fillId="0" borderId="5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3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6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1" xfId="0" applyNumberFormat="1" applyFont="1" applyBorder="1" applyAlignment="1">
      <alignment horizontal="center"/>
    </xf>
    <xf numFmtId="0" fontId="39" fillId="0" borderId="42" xfId="0" applyNumberFormat="1" applyFont="1" applyBorder="1" applyAlignment="1">
      <alignment horizontal="center" vertical="center" wrapText="1"/>
    </xf>
    <xf numFmtId="0" fontId="39" fillId="0" borderId="47" xfId="0" applyNumberFormat="1" applyFont="1" applyBorder="1" applyAlignment="1">
      <alignment horizontal="center" vertical="center" wrapText="1"/>
    </xf>
    <xf numFmtId="0" fontId="39" fillId="0" borderId="43" xfId="0" applyNumberFormat="1" applyFont="1" applyBorder="1" applyAlignment="1">
      <alignment horizontal="center" vertical="center" wrapText="1"/>
    </xf>
    <xf numFmtId="0" fontId="39" fillId="0" borderId="38" xfId="0" applyNumberFormat="1" applyFont="1" applyBorder="1" applyAlignment="1">
      <alignment horizontal="center" vertical="center" wrapText="1"/>
    </xf>
    <xf numFmtId="0" fontId="39" fillId="0" borderId="0" xfId="0" applyNumberFormat="1" applyFont="1" applyBorder="1" applyAlignment="1">
      <alignment horizontal="center" vertical="center" wrapText="1"/>
    </xf>
    <xf numFmtId="0" fontId="39" fillId="0" borderId="2" xfId="0" applyNumberFormat="1" applyFont="1" applyBorder="1" applyAlignment="1">
      <alignment horizontal="center" vertical="center" wrapText="1"/>
    </xf>
    <xf numFmtId="0" fontId="39" fillId="0" borderId="40" xfId="0" applyNumberFormat="1" applyFont="1" applyBorder="1" applyAlignment="1">
      <alignment horizontal="center" vertical="center" wrapText="1"/>
    </xf>
    <xf numFmtId="0" fontId="39" fillId="0" borderId="3" xfId="0" applyNumberFormat="1" applyFont="1" applyBorder="1" applyAlignment="1">
      <alignment horizontal="center" vertical="center" wrapText="1"/>
    </xf>
    <xf numFmtId="0" fontId="39" fillId="0" borderId="41" xfId="0" applyNumberFormat="1" applyFont="1" applyBorder="1" applyAlignment="1">
      <alignment horizontal="center" vertical="center" wrapText="1"/>
    </xf>
    <xf numFmtId="0" fontId="39" fillId="0" borderId="42" xfId="0" applyNumberFormat="1" applyFont="1" applyBorder="1" applyAlignment="1">
      <alignment horizontal="center" vertical="center"/>
    </xf>
    <xf numFmtId="0" fontId="39" fillId="0" borderId="47" xfId="0" applyNumberFormat="1" applyFont="1" applyBorder="1" applyAlignment="1">
      <alignment horizontal="center" vertical="center"/>
    </xf>
    <xf numFmtId="0" fontId="39" fillId="0" borderId="43" xfId="0" applyNumberFormat="1" applyFont="1" applyBorder="1" applyAlignment="1">
      <alignment horizontal="center" vertical="center"/>
    </xf>
    <xf numFmtId="0" fontId="39" fillId="0" borderId="38" xfId="0" applyNumberFormat="1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center" vertical="center"/>
    </xf>
    <xf numFmtId="0" fontId="39" fillId="0" borderId="2" xfId="0" applyNumberFormat="1" applyFont="1" applyBorder="1" applyAlignment="1">
      <alignment horizontal="center" vertical="center"/>
    </xf>
    <xf numFmtId="0" fontId="39" fillId="0" borderId="40" xfId="0" applyNumberFormat="1" applyFont="1" applyBorder="1" applyAlignment="1">
      <alignment horizontal="center" vertical="center"/>
    </xf>
    <xf numFmtId="0" fontId="39" fillId="0" borderId="3" xfId="0" applyNumberFormat="1" applyFont="1" applyBorder="1" applyAlignment="1">
      <alignment horizontal="center" vertical="center"/>
    </xf>
    <xf numFmtId="0" fontId="39" fillId="0" borderId="41" xfId="0" applyNumberFormat="1" applyFont="1" applyBorder="1" applyAlignment="1">
      <alignment horizontal="center" vertical="center"/>
    </xf>
  </cellXfs>
  <cellStyles count="4">
    <cellStyle name="Звичайний" xfId="0" builtinId="0"/>
    <cellStyle name="Звичайний 3" xfId="1" xr:uid="{00000000-0005-0000-0000-000001000000}"/>
    <cellStyle name="Обычный_b_z_05_03v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CQ227"/>
  <sheetViews>
    <sheetView tabSelected="1" view="pageBreakPreview" topLeftCell="A131" zoomScale="82" zoomScaleNormal="100" zoomScaleSheetLayoutView="82" workbookViewId="0">
      <selection activeCell="BE104" sqref="BE104:BF104"/>
    </sheetView>
  </sheetViews>
  <sheetFormatPr defaultRowHeight="12.75"/>
  <cols>
    <col min="1" max="1" width="4.28515625" style="2" customWidth="1"/>
    <col min="2" max="14" width="2.140625" style="2" customWidth="1"/>
    <col min="15" max="15" width="1.42578125" style="2" customWidth="1"/>
    <col min="16" max="19" width="2.140625" style="2" customWidth="1"/>
    <col min="20" max="20" width="4" style="2" customWidth="1"/>
    <col min="21" max="25" width="2.140625" style="2" customWidth="1"/>
    <col min="26" max="26" width="2.42578125" style="2" customWidth="1"/>
    <col min="27" max="27" width="3.140625" style="2" customWidth="1"/>
    <col min="28" max="28" width="3.42578125" style="2" customWidth="1"/>
    <col min="29" max="30" width="2.140625" style="2" customWidth="1"/>
    <col min="31" max="31" width="2.5703125" style="2" customWidth="1"/>
    <col min="32" max="32" width="2.42578125" style="2" customWidth="1"/>
    <col min="33" max="35" width="2.140625" style="2" customWidth="1"/>
    <col min="36" max="36" width="3.7109375" style="2" customWidth="1"/>
    <col min="37" max="37" width="2.140625" style="2" customWidth="1"/>
    <col min="38" max="38" width="3" style="2" customWidth="1"/>
    <col min="39" max="40" width="2.85546875" style="2" customWidth="1"/>
    <col min="41" max="42" width="2.140625" style="2" customWidth="1"/>
    <col min="43" max="44" width="2.85546875" style="2" customWidth="1"/>
    <col min="45" max="45" width="4.7109375" style="2" customWidth="1"/>
    <col min="46" max="46" width="2.85546875" style="2" customWidth="1"/>
    <col min="47" max="47" width="2.140625" style="2" customWidth="1"/>
    <col min="48" max="48" width="3.42578125" style="2" customWidth="1"/>
    <col min="49" max="49" width="4" style="2" customWidth="1"/>
    <col min="50" max="50" width="4.7109375" style="2" customWidth="1"/>
    <col min="51" max="51" width="4.28515625" style="2" customWidth="1"/>
    <col min="52" max="52" width="4.42578125" style="2" customWidth="1"/>
    <col min="53" max="53" width="4.28515625" style="2" customWidth="1"/>
    <col min="54" max="54" width="4.42578125" style="2" customWidth="1"/>
    <col min="55" max="57" width="4" style="2" customWidth="1"/>
    <col min="58" max="58" width="4.85546875" style="2" customWidth="1"/>
    <col min="59" max="59" width="4.42578125" style="2" customWidth="1"/>
    <col min="60" max="61" width="4.140625" style="2" customWidth="1"/>
    <col min="62" max="62" width="4" style="2" customWidth="1"/>
    <col min="63" max="63" width="4.28515625" style="2" customWidth="1"/>
    <col min="64" max="64" width="4.140625" style="2" customWidth="1"/>
    <col min="65" max="65" width="2.7109375" style="2" customWidth="1"/>
    <col min="66" max="66" width="1.7109375" style="2" customWidth="1"/>
    <col min="67" max="67" width="4" style="2" customWidth="1"/>
    <col min="68" max="68" width="0.85546875" style="2" customWidth="1"/>
    <col min="69" max="72" width="1.85546875" style="2" customWidth="1"/>
    <col min="73" max="73" width="2.140625" style="1" customWidth="1"/>
    <col min="74" max="16384" width="9.140625" style="1"/>
  </cols>
  <sheetData>
    <row r="1" spans="1:72" ht="11.1" customHeight="1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7"/>
      <c r="T1" s="7"/>
      <c r="U1" s="7"/>
      <c r="V1" s="7"/>
      <c r="W1" s="7"/>
      <c r="X1" s="7"/>
      <c r="Y1" s="18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7"/>
      <c r="AR1" s="7"/>
      <c r="AS1" s="7"/>
      <c r="AT1" s="7"/>
      <c r="AU1" s="7"/>
      <c r="AV1" s="7"/>
      <c r="AW1" s="6"/>
      <c r="AX1" s="6"/>
      <c r="AY1" s="6"/>
      <c r="AZ1" s="6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647"/>
      <c r="BL1" s="647"/>
      <c r="BM1" s="647"/>
      <c r="BN1" s="647"/>
      <c r="BO1" s="647"/>
      <c r="BP1" s="647"/>
      <c r="BQ1" s="647"/>
      <c r="BR1" s="647"/>
      <c r="BS1" s="3"/>
      <c r="BT1" s="3"/>
    </row>
    <row r="2" spans="1:72" ht="12.75" customHeight="1">
      <c r="A2" s="8"/>
      <c r="B2" s="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25"/>
      <c r="T2" s="26"/>
      <c r="U2" s="649" t="s">
        <v>0</v>
      </c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27"/>
      <c r="AY2" s="28"/>
      <c r="AZ2" s="28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647"/>
      <c r="BL2" s="647"/>
      <c r="BM2" s="647"/>
      <c r="BN2" s="647"/>
      <c r="BO2" s="647"/>
      <c r="BP2" s="647"/>
      <c r="BQ2" s="647"/>
      <c r="BR2" s="647"/>
      <c r="BS2" s="3"/>
      <c r="BT2" s="3"/>
    </row>
    <row r="3" spans="1:72" ht="16.5" customHeight="1">
      <c r="A3" s="8"/>
      <c r="B3" s="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48"/>
      <c r="R3" s="648"/>
      <c r="S3" s="25"/>
      <c r="T3" s="650" t="s">
        <v>1</v>
      </c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650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650"/>
      <c r="AY3" s="28"/>
      <c r="AZ3" s="638" t="s">
        <v>2</v>
      </c>
      <c r="BA3" s="638"/>
      <c r="BB3" s="638"/>
      <c r="BC3" s="638"/>
      <c r="BD3" s="638"/>
      <c r="BE3" s="638"/>
      <c r="BF3" s="638"/>
      <c r="BG3" s="638"/>
      <c r="BH3" s="638"/>
      <c r="BI3" s="638"/>
      <c r="BJ3" s="638"/>
      <c r="BK3" s="638"/>
      <c r="BL3" s="638"/>
      <c r="BM3" s="638"/>
      <c r="BN3" s="638"/>
      <c r="BO3" s="638"/>
      <c r="BP3" s="638"/>
      <c r="BQ3" s="20"/>
      <c r="BR3" s="20"/>
      <c r="BS3" s="3"/>
      <c r="BT3" s="3"/>
    </row>
    <row r="4" spans="1:72" ht="11.1" customHeight="1">
      <c r="A4" s="412"/>
      <c r="B4" s="8"/>
      <c r="C4" s="8"/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9"/>
      <c r="V4" s="29"/>
      <c r="W4" s="29"/>
      <c r="X4" s="29"/>
      <c r="Y4" s="30"/>
      <c r="Z4" s="651" t="s">
        <v>3</v>
      </c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P4" s="651"/>
      <c r="AQ4" s="651"/>
      <c r="AR4" s="29"/>
      <c r="AS4" s="29"/>
      <c r="AT4" s="29"/>
      <c r="AU4" s="29"/>
      <c r="AV4" s="29"/>
      <c r="AW4" s="28"/>
      <c r="AX4" s="28"/>
      <c r="AY4" s="28"/>
      <c r="AZ4" s="638"/>
      <c r="BA4" s="638"/>
      <c r="BB4" s="638"/>
      <c r="BC4" s="638"/>
      <c r="BD4" s="638"/>
      <c r="BE4" s="638"/>
      <c r="BF4" s="638"/>
      <c r="BG4" s="638"/>
      <c r="BH4" s="638"/>
      <c r="BI4" s="638"/>
      <c r="BJ4" s="638"/>
      <c r="BK4" s="638"/>
      <c r="BL4" s="638"/>
      <c r="BM4" s="638"/>
      <c r="BN4" s="638"/>
      <c r="BO4" s="638"/>
      <c r="BP4" s="638"/>
      <c r="BQ4" s="6"/>
      <c r="BR4" s="6"/>
      <c r="BS4" s="3"/>
      <c r="BT4" s="3"/>
    </row>
    <row r="5" spans="1:72" ht="14.25" customHeight="1">
      <c r="A5" s="412"/>
      <c r="B5" s="8"/>
      <c r="C5" s="8"/>
      <c r="D5" s="8"/>
      <c r="U5" s="29"/>
      <c r="V5" s="29"/>
      <c r="W5" s="29"/>
      <c r="X5" s="29"/>
      <c r="Y5" s="30"/>
      <c r="Z5" s="651"/>
      <c r="AA5" s="651"/>
      <c r="AB5" s="651"/>
      <c r="AC5" s="651"/>
      <c r="AD5" s="651"/>
      <c r="AE5" s="651"/>
      <c r="AF5" s="651"/>
      <c r="AG5" s="651"/>
      <c r="AH5" s="651"/>
      <c r="AI5" s="651"/>
      <c r="AJ5" s="651"/>
      <c r="AK5" s="651"/>
      <c r="AL5" s="651"/>
      <c r="AM5" s="651"/>
      <c r="AN5" s="651"/>
      <c r="AO5" s="651"/>
      <c r="AP5" s="651"/>
      <c r="AQ5" s="651"/>
      <c r="AR5" s="29"/>
      <c r="AS5" s="29"/>
      <c r="AT5" s="29"/>
      <c r="AU5" s="29"/>
      <c r="AV5" s="29"/>
      <c r="AW5" s="28"/>
      <c r="AZ5" s="638"/>
      <c r="BA5" s="638"/>
      <c r="BB5" s="638"/>
      <c r="BC5" s="638"/>
      <c r="BD5" s="638"/>
      <c r="BE5" s="638"/>
      <c r="BF5" s="638"/>
      <c r="BG5" s="638"/>
      <c r="BH5" s="638"/>
      <c r="BI5" s="638"/>
      <c r="BJ5" s="638"/>
      <c r="BK5" s="638"/>
      <c r="BL5" s="638"/>
      <c r="BM5" s="638"/>
      <c r="BN5" s="638"/>
      <c r="BO5" s="638"/>
      <c r="BP5" s="638"/>
      <c r="BQ5" s="6"/>
      <c r="BR5" s="6"/>
      <c r="BS5" s="3"/>
      <c r="BT5" s="3"/>
    </row>
    <row r="6" spans="1:72" ht="11.1" customHeight="1">
      <c r="A6" s="412"/>
      <c r="B6" s="8"/>
      <c r="C6" s="8"/>
      <c r="D6" s="8"/>
      <c r="E6" s="638" t="s">
        <v>4</v>
      </c>
      <c r="F6" s="638"/>
      <c r="G6" s="638"/>
      <c r="H6" s="638"/>
      <c r="I6" s="638"/>
      <c r="J6" s="638"/>
      <c r="K6" s="638"/>
      <c r="L6" s="638"/>
      <c r="M6" s="638"/>
      <c r="N6" s="638"/>
      <c r="O6" s="638"/>
      <c r="P6" s="638"/>
      <c r="Q6" s="638"/>
      <c r="R6" s="638"/>
      <c r="S6" s="638"/>
      <c r="T6" s="638"/>
      <c r="U6" s="638"/>
      <c r="V6" s="29"/>
      <c r="W6" s="29"/>
      <c r="X6" s="29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29"/>
      <c r="AR6" s="29"/>
      <c r="AS6" s="29"/>
      <c r="AT6" s="29"/>
      <c r="AU6" s="29"/>
      <c r="AV6" s="29"/>
      <c r="AW6" s="28"/>
      <c r="AZ6" s="638" t="s">
        <v>5</v>
      </c>
      <c r="BA6" s="638"/>
      <c r="BB6" s="638"/>
      <c r="BC6" s="638"/>
      <c r="BD6" s="638"/>
      <c r="BE6" s="638"/>
      <c r="BF6" s="638"/>
      <c r="BG6" s="638"/>
      <c r="BH6" s="638"/>
      <c r="BI6" s="638"/>
      <c r="BJ6" s="638"/>
      <c r="BK6" s="638"/>
      <c r="BL6" s="638"/>
      <c r="BM6" s="638"/>
      <c r="BN6" s="638"/>
      <c r="BO6" s="638"/>
      <c r="BP6" s="638"/>
      <c r="BQ6" s="6"/>
      <c r="BR6" s="6"/>
      <c r="BS6" s="3"/>
      <c r="BT6" s="3"/>
    </row>
    <row r="7" spans="1:72" ht="17.25" customHeight="1">
      <c r="A7" s="412"/>
      <c r="B7" s="8"/>
      <c r="C7" s="8"/>
      <c r="D7" s="8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29"/>
      <c r="W7" s="29"/>
      <c r="X7" s="644" t="s">
        <v>6</v>
      </c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  <c r="AJ7" s="644"/>
      <c r="AK7" s="644"/>
      <c r="AL7" s="644"/>
      <c r="AM7" s="644"/>
      <c r="AN7" s="644"/>
      <c r="AO7" s="644"/>
      <c r="AP7" s="644"/>
      <c r="AQ7" s="644"/>
      <c r="AR7" s="644"/>
      <c r="AS7" s="644"/>
      <c r="AT7" s="644"/>
      <c r="AU7" s="29"/>
      <c r="AV7" s="29"/>
      <c r="AW7" s="28"/>
      <c r="AZ7" s="638"/>
      <c r="BA7" s="638"/>
      <c r="BB7" s="638"/>
      <c r="BC7" s="638"/>
      <c r="BD7" s="638"/>
      <c r="BE7" s="638"/>
      <c r="BF7" s="638"/>
      <c r="BG7" s="638"/>
      <c r="BH7" s="638"/>
      <c r="BI7" s="638"/>
      <c r="BJ7" s="638"/>
      <c r="BK7" s="638"/>
      <c r="BL7" s="638"/>
      <c r="BM7" s="638"/>
      <c r="BN7" s="638"/>
      <c r="BO7" s="638"/>
      <c r="BP7" s="638"/>
      <c r="BQ7" s="6"/>
      <c r="BR7" s="6"/>
      <c r="BS7" s="3"/>
      <c r="BT7" s="3"/>
    </row>
    <row r="8" spans="1:72" ht="23.25" customHeight="1">
      <c r="A8" s="412"/>
      <c r="B8" s="8"/>
      <c r="C8" s="8"/>
      <c r="D8" s="8"/>
      <c r="E8" s="639" t="s">
        <v>7</v>
      </c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29"/>
      <c r="W8" s="29"/>
      <c r="X8" s="29"/>
      <c r="Y8" s="30"/>
      <c r="Z8" s="30"/>
      <c r="AA8" s="30"/>
      <c r="AB8" s="632" t="s">
        <v>8</v>
      </c>
      <c r="AC8" s="632"/>
      <c r="AD8" s="632"/>
      <c r="AE8" s="632"/>
      <c r="AF8" s="632"/>
      <c r="AG8" s="632"/>
      <c r="AH8" s="632"/>
      <c r="AI8" s="632"/>
      <c r="AJ8" s="632"/>
      <c r="AK8" s="632"/>
      <c r="AL8" s="632"/>
      <c r="AM8" s="632"/>
      <c r="AN8" s="632"/>
      <c r="AO8" s="632"/>
      <c r="AP8" s="632"/>
      <c r="AQ8" s="632"/>
      <c r="AR8" s="632"/>
      <c r="AS8" s="632"/>
      <c r="AT8" s="29"/>
      <c r="AU8" s="29"/>
      <c r="AV8" s="29"/>
      <c r="AW8" s="28"/>
      <c r="AZ8" s="638"/>
      <c r="BA8" s="638"/>
      <c r="BB8" s="638"/>
      <c r="BC8" s="638"/>
      <c r="BD8" s="638"/>
      <c r="BE8" s="638"/>
      <c r="BF8" s="638"/>
      <c r="BG8" s="638"/>
      <c r="BH8" s="638"/>
      <c r="BI8" s="638"/>
      <c r="BJ8" s="638"/>
      <c r="BK8" s="638"/>
      <c r="BL8" s="638"/>
      <c r="BM8" s="638"/>
      <c r="BN8" s="638"/>
      <c r="BO8" s="638"/>
      <c r="BP8" s="638"/>
      <c r="BQ8" s="6"/>
      <c r="BR8" s="6"/>
      <c r="BS8" s="3"/>
      <c r="BT8" s="3"/>
    </row>
    <row r="9" spans="1:72" ht="15.75" customHeight="1">
      <c r="A9" s="9"/>
      <c r="B9" s="9"/>
      <c r="C9" s="9"/>
      <c r="D9" s="9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29"/>
      <c r="W9" s="29"/>
      <c r="X9" s="643" t="s">
        <v>9</v>
      </c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644"/>
      <c r="AN9" s="644"/>
      <c r="AO9" s="644"/>
      <c r="AP9" s="644"/>
      <c r="AQ9" s="644"/>
      <c r="AR9" s="644"/>
      <c r="AS9" s="644"/>
      <c r="AT9" s="644"/>
      <c r="AU9" s="29"/>
      <c r="AV9" s="29"/>
      <c r="AW9" s="28"/>
      <c r="AZ9" s="638"/>
      <c r="BA9" s="638"/>
      <c r="BB9" s="638"/>
      <c r="BC9" s="638"/>
      <c r="BD9" s="638"/>
      <c r="BE9" s="638"/>
      <c r="BF9" s="638"/>
      <c r="BG9" s="638"/>
      <c r="BH9" s="638"/>
      <c r="BI9" s="638"/>
      <c r="BJ9" s="638"/>
      <c r="BK9" s="638"/>
      <c r="BL9" s="638"/>
      <c r="BM9" s="638"/>
      <c r="BN9" s="638"/>
      <c r="BO9" s="638"/>
      <c r="BP9" s="638"/>
      <c r="BQ9" s="6"/>
      <c r="BR9" s="6"/>
      <c r="BS9" s="3"/>
      <c r="BT9" s="3"/>
    </row>
    <row r="10" spans="1:72" ht="27.75" customHeight="1">
      <c r="A10" s="9"/>
      <c r="B10" s="9"/>
      <c r="C10" s="9"/>
      <c r="D10" s="9"/>
      <c r="E10" s="166" t="s">
        <v>10</v>
      </c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46"/>
      <c r="V10" s="29"/>
      <c r="W10" s="29"/>
      <c r="X10" s="124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29"/>
      <c r="AV10" s="29"/>
      <c r="AW10" s="28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6"/>
      <c r="BR10" s="6"/>
      <c r="BS10" s="3"/>
      <c r="BT10" s="3"/>
    </row>
    <row r="11" spans="1:72" ht="15.75" customHeight="1">
      <c r="A11" s="9"/>
      <c r="B11" s="9"/>
      <c r="C11" s="9"/>
      <c r="D11" s="9"/>
      <c r="E11" s="639" t="s">
        <v>11</v>
      </c>
      <c r="F11" s="639"/>
      <c r="G11" s="639"/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39"/>
      <c r="V11" s="29"/>
      <c r="W11" s="29"/>
      <c r="X11" s="118"/>
      <c r="Y11" s="57"/>
      <c r="Z11" s="57"/>
      <c r="AA11" s="57"/>
      <c r="AB11" s="57"/>
      <c r="AC11" s="632" t="s">
        <v>12</v>
      </c>
      <c r="AD11" s="632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632"/>
      <c r="AS11" s="632"/>
      <c r="AT11" s="632"/>
      <c r="AU11" s="29"/>
      <c r="AV11" s="29"/>
      <c r="AW11" s="28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6"/>
      <c r="BR11" s="6"/>
      <c r="BS11" s="3"/>
      <c r="BT11" s="3"/>
    </row>
    <row r="12" spans="1:72" ht="12.75" customHeight="1">
      <c r="A12" s="9"/>
      <c r="B12" s="9"/>
      <c r="C12" s="9"/>
      <c r="D12" s="9"/>
      <c r="E12" s="146"/>
      <c r="F12" s="146"/>
      <c r="G12" s="146"/>
      <c r="H12" s="146"/>
      <c r="I12" s="146"/>
      <c r="J12" s="146"/>
      <c r="K12" s="629" t="s">
        <v>13</v>
      </c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29"/>
      <c r="W12" s="125"/>
      <c r="X12" s="631" t="s">
        <v>14</v>
      </c>
      <c r="Y12" s="631"/>
      <c r="Z12" s="631"/>
      <c r="AA12" s="631"/>
      <c r="AB12" s="631"/>
      <c r="AC12" s="631"/>
      <c r="AD12" s="631"/>
      <c r="AE12" s="631"/>
      <c r="AF12" s="631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631"/>
      <c r="AT12" s="631"/>
      <c r="AU12" s="29"/>
      <c r="AV12" s="29"/>
      <c r="AW12" s="31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6"/>
      <c r="BR12" s="6"/>
      <c r="BS12" s="3"/>
      <c r="BT12" s="3"/>
    </row>
    <row r="13" spans="1:72" ht="12.75" customHeight="1">
      <c r="A13" s="9"/>
      <c r="B13" s="9"/>
      <c r="C13" s="9"/>
      <c r="D13" s="9"/>
      <c r="E13" s="634" t="s">
        <v>15</v>
      </c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29"/>
      <c r="W13" s="125"/>
      <c r="X13" s="125"/>
      <c r="Y13" s="30"/>
      <c r="Z13" s="30"/>
      <c r="AA13" s="30"/>
      <c r="AB13" s="30"/>
      <c r="AC13" s="30"/>
      <c r="AD13" s="30"/>
      <c r="AE13" s="30"/>
      <c r="AF13" s="632" t="s">
        <v>16</v>
      </c>
      <c r="AG13" s="633"/>
      <c r="AH13" s="633"/>
      <c r="AI13" s="633"/>
      <c r="AJ13" s="633"/>
      <c r="AK13" s="633"/>
      <c r="AL13" s="633"/>
      <c r="AM13" s="633"/>
      <c r="AN13" s="633"/>
      <c r="AO13" s="633"/>
      <c r="AP13" s="633"/>
      <c r="AQ13" s="633"/>
      <c r="AR13" s="633"/>
      <c r="AS13" s="633"/>
      <c r="AT13" s="29"/>
      <c r="AU13" s="29"/>
      <c r="AV13" s="29"/>
      <c r="AW13" s="31"/>
      <c r="BO13" s="6"/>
      <c r="BP13" s="6"/>
      <c r="BQ13" s="6"/>
      <c r="BR13" s="6"/>
      <c r="BS13" s="3"/>
      <c r="BT13" s="3"/>
    </row>
    <row r="14" spans="1:72" ht="13.5" customHeight="1">
      <c r="A14" s="9"/>
      <c r="B14" s="9"/>
      <c r="C14" s="9"/>
      <c r="D14" s="9"/>
      <c r="E14" s="64"/>
      <c r="F14" s="64"/>
      <c r="G14" s="64"/>
      <c r="H14" s="630" t="s">
        <v>17</v>
      </c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29"/>
      <c r="W14" s="125"/>
      <c r="AU14" s="29"/>
      <c r="AV14" s="29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28"/>
      <c r="BO14" s="6"/>
      <c r="BP14" s="6"/>
      <c r="BQ14" s="6"/>
      <c r="BR14" s="6"/>
      <c r="BS14" s="3"/>
      <c r="BT14" s="3"/>
    </row>
    <row r="15" spans="1:72" ht="6.75" customHeight="1">
      <c r="A15" s="9"/>
      <c r="B15" s="9"/>
      <c r="C15" s="9"/>
      <c r="U15" s="29"/>
      <c r="V15" s="29"/>
      <c r="W15" s="125"/>
      <c r="AU15" s="29"/>
      <c r="AV15" s="29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28"/>
      <c r="BO15" s="6"/>
      <c r="BP15" s="6"/>
      <c r="BQ15" s="6"/>
      <c r="BR15" s="6"/>
      <c r="BS15" s="3"/>
      <c r="BT15" s="3"/>
    </row>
    <row r="16" spans="1:72" ht="15.75" customHeight="1">
      <c r="A16" s="9"/>
      <c r="B16" s="9"/>
      <c r="C16" s="9"/>
      <c r="U16" s="29"/>
      <c r="V16" s="29"/>
      <c r="W16" s="125"/>
      <c r="X16" s="637" t="s">
        <v>18</v>
      </c>
      <c r="Y16" s="637"/>
      <c r="Z16" s="637"/>
      <c r="AA16" s="637"/>
      <c r="AB16" s="637"/>
      <c r="AC16" s="637"/>
      <c r="AD16" s="637"/>
      <c r="AE16" s="637"/>
      <c r="AF16" s="637"/>
      <c r="AG16" s="637"/>
      <c r="AH16" s="637"/>
      <c r="AI16" s="637"/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  <c r="AU16" s="29"/>
      <c r="AV16" s="29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6"/>
      <c r="BP16" s="6"/>
      <c r="BQ16" s="6"/>
      <c r="BR16" s="6"/>
      <c r="BS16" s="3"/>
      <c r="BT16" s="3"/>
    </row>
    <row r="17" spans="1:72" ht="8.25" customHeight="1">
      <c r="A17" s="9"/>
      <c r="B17" s="9"/>
      <c r="C17" s="9"/>
      <c r="U17" s="29"/>
      <c r="V17" s="29"/>
      <c r="W17" s="125"/>
      <c r="X17" s="635"/>
      <c r="Y17" s="635"/>
      <c r="Z17" s="635"/>
      <c r="AA17" s="635"/>
      <c r="AB17" s="635"/>
      <c r="AC17" s="635"/>
      <c r="AD17" s="635"/>
      <c r="AE17" s="635"/>
      <c r="AF17" s="635"/>
      <c r="AG17" s="635"/>
      <c r="AH17" s="635"/>
      <c r="AI17" s="635"/>
      <c r="AJ17" s="635"/>
      <c r="AK17" s="635"/>
      <c r="AL17" s="635"/>
      <c r="AM17" s="635"/>
      <c r="AN17" s="635"/>
      <c r="AO17" s="635"/>
      <c r="AP17" s="635"/>
      <c r="AQ17" s="635"/>
      <c r="AR17" s="635"/>
      <c r="AS17" s="635"/>
      <c r="AT17" s="635"/>
      <c r="AU17" s="29"/>
      <c r="AV17" s="29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6"/>
      <c r="BP17" s="6"/>
      <c r="BQ17" s="6"/>
      <c r="BR17" s="6"/>
      <c r="BS17" s="3"/>
      <c r="BT17" s="3"/>
    </row>
    <row r="18" spans="1:72" ht="15.75" customHeight="1">
      <c r="A18" s="9"/>
      <c r="B18" s="9"/>
      <c r="C18" s="9"/>
      <c r="U18" s="29"/>
      <c r="V18" s="29"/>
      <c r="W18" s="125"/>
      <c r="X18" s="640" t="s">
        <v>19</v>
      </c>
      <c r="Y18" s="640"/>
      <c r="Z18" s="640"/>
      <c r="AA18" s="640"/>
      <c r="AB18" s="640"/>
      <c r="AC18" s="640"/>
      <c r="AD18" s="640"/>
      <c r="AE18" s="640"/>
      <c r="AF18" s="640"/>
      <c r="AG18" s="640"/>
      <c r="AH18" s="640"/>
      <c r="AI18" s="640"/>
      <c r="AJ18" s="640"/>
      <c r="AK18" s="640"/>
      <c r="AL18" s="640"/>
      <c r="AM18" s="640"/>
      <c r="AN18" s="640"/>
      <c r="AO18" s="640"/>
      <c r="AP18" s="640"/>
      <c r="AQ18" s="640"/>
      <c r="AR18" s="640"/>
      <c r="AS18" s="640"/>
      <c r="AT18" s="640"/>
      <c r="AU18" s="29"/>
      <c r="AV18" s="29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6"/>
      <c r="BP18" s="6"/>
      <c r="BQ18" s="6"/>
      <c r="BR18" s="6"/>
      <c r="BS18" s="3"/>
      <c r="BT18" s="3"/>
    </row>
    <row r="19" spans="1:72" ht="12.75" customHeight="1">
      <c r="A19" s="9"/>
      <c r="B19" s="9"/>
      <c r="C19" s="9"/>
      <c r="U19" s="29"/>
      <c r="V19" s="29"/>
      <c r="W19" s="125"/>
      <c r="X19" s="19"/>
      <c r="Y19" s="123"/>
      <c r="Z19" s="123"/>
      <c r="AA19" s="123"/>
      <c r="AB19" s="123"/>
      <c r="AC19" s="123"/>
      <c r="AD19" s="123"/>
      <c r="AE19" s="641" t="s">
        <v>20</v>
      </c>
      <c r="AF19" s="642"/>
      <c r="AG19" s="642"/>
      <c r="AH19" s="642"/>
      <c r="AI19" s="642"/>
      <c r="AJ19" s="642"/>
      <c r="AK19" s="642"/>
      <c r="AL19" s="642"/>
      <c r="AM19" s="642"/>
      <c r="AN19" s="123"/>
      <c r="AO19" s="123"/>
      <c r="AP19" s="123"/>
      <c r="AQ19" s="7"/>
      <c r="AR19" s="7"/>
      <c r="AS19" s="7"/>
      <c r="AT19" s="7"/>
      <c r="AU19" s="29"/>
      <c r="AV19" s="29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6"/>
      <c r="BP19" s="6"/>
      <c r="BQ19" s="6"/>
      <c r="BR19" s="6"/>
      <c r="BS19" s="3"/>
      <c r="BT19" s="3"/>
    </row>
    <row r="20" spans="1:72" ht="10.5" customHeight="1">
      <c r="A20" s="9"/>
      <c r="B20" s="9"/>
      <c r="C20" s="9"/>
      <c r="U20" s="7"/>
      <c r="V20" s="7"/>
      <c r="W20" s="19"/>
      <c r="X20" s="19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7"/>
      <c r="AR20" s="7"/>
      <c r="AS20" s="7"/>
      <c r="AT20" s="7"/>
      <c r="AU20" s="7"/>
      <c r="AV20" s="7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6"/>
      <c r="BP20" s="6"/>
      <c r="BQ20" s="6"/>
      <c r="BR20" s="6"/>
      <c r="BS20" s="3"/>
      <c r="BT20" s="3"/>
    </row>
    <row r="21" spans="1:72" ht="12.75" customHeight="1">
      <c r="A21" s="9"/>
      <c r="B21" s="9"/>
      <c r="C21" s="9"/>
      <c r="U21" s="7"/>
      <c r="V21" s="7"/>
      <c r="W21" s="19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U21" s="7"/>
      <c r="AV21" s="7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6"/>
      <c r="BP21" s="6"/>
      <c r="BQ21" s="6"/>
      <c r="BR21" s="6"/>
      <c r="BS21" s="3"/>
      <c r="BT21" s="3"/>
    </row>
    <row r="22" spans="1:72" ht="10.5" customHeight="1">
      <c r="A22" s="9"/>
      <c r="B22" s="9"/>
      <c r="C22" s="9"/>
      <c r="U22" s="7"/>
      <c r="V22" s="7"/>
      <c r="W22" s="19"/>
      <c r="AU22" s="7"/>
      <c r="AV22" s="7"/>
      <c r="AW22" s="20"/>
      <c r="AX22" s="20"/>
      <c r="AY22" s="20"/>
      <c r="AZ22" s="20"/>
      <c r="BA22" s="20"/>
      <c r="BB22" s="20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6"/>
      <c r="BN22" s="6"/>
      <c r="BO22" s="6"/>
      <c r="BP22" s="6"/>
      <c r="BQ22" s="6"/>
      <c r="BR22" s="6"/>
      <c r="BS22" s="3"/>
      <c r="BT22" s="3"/>
    </row>
    <row r="23" spans="1:72" ht="27" customHeight="1">
      <c r="A23" s="111"/>
      <c r="B23" s="636" t="s">
        <v>21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626" t="s">
        <v>22</v>
      </c>
      <c r="BD23" s="627"/>
      <c r="BE23" s="627"/>
      <c r="BF23" s="627"/>
      <c r="BG23" s="627"/>
      <c r="BH23" s="627"/>
      <c r="BI23" s="627"/>
      <c r="BJ23" s="627"/>
      <c r="BK23" s="627"/>
      <c r="BL23" s="627"/>
      <c r="BM23" s="627"/>
      <c r="BN23" s="627"/>
      <c r="BO23" s="627"/>
      <c r="BP23" s="628"/>
      <c r="BQ23" s="110"/>
      <c r="BR23" s="110"/>
      <c r="BS23" s="110"/>
      <c r="BT23" s="110"/>
    </row>
    <row r="24" spans="1:72" ht="11.1" customHeight="1">
      <c r="A24" s="622"/>
      <c r="B24" s="623" t="s">
        <v>23</v>
      </c>
      <c r="C24" s="240" t="s">
        <v>24</v>
      </c>
      <c r="D24" s="241"/>
      <c r="E24" s="241"/>
      <c r="F24" s="242"/>
      <c r="G24" s="619"/>
      <c r="H24" s="240" t="s">
        <v>25</v>
      </c>
      <c r="I24" s="241"/>
      <c r="J24" s="242"/>
      <c r="K24" s="619"/>
      <c r="L24" s="240" t="s">
        <v>26</v>
      </c>
      <c r="M24" s="241"/>
      <c r="N24" s="241"/>
      <c r="O24" s="242"/>
      <c r="P24" s="240" t="s">
        <v>27</v>
      </c>
      <c r="Q24" s="241"/>
      <c r="R24" s="241"/>
      <c r="S24" s="242"/>
      <c r="T24" s="619"/>
      <c r="U24" s="240" t="s">
        <v>28</v>
      </c>
      <c r="V24" s="241"/>
      <c r="W24" s="242"/>
      <c r="X24" s="619"/>
      <c r="Y24" s="240" t="s">
        <v>29</v>
      </c>
      <c r="Z24" s="241"/>
      <c r="AA24" s="242"/>
      <c r="AB24" s="619"/>
      <c r="AC24" s="240" t="s">
        <v>30</v>
      </c>
      <c r="AD24" s="241"/>
      <c r="AE24" s="241"/>
      <c r="AF24" s="242"/>
      <c r="AG24" s="619"/>
      <c r="AH24" s="240" t="s">
        <v>31</v>
      </c>
      <c r="AI24" s="241"/>
      <c r="AJ24" s="242"/>
      <c r="AK24" s="619"/>
      <c r="AL24" s="240" t="s">
        <v>32</v>
      </c>
      <c r="AM24" s="241"/>
      <c r="AN24" s="241"/>
      <c r="AO24" s="242"/>
      <c r="AP24" s="240" t="s">
        <v>33</v>
      </c>
      <c r="AQ24" s="241"/>
      <c r="AR24" s="241"/>
      <c r="AS24" s="242"/>
      <c r="AT24" s="619"/>
      <c r="AU24" s="240" t="s">
        <v>34</v>
      </c>
      <c r="AV24" s="241"/>
      <c r="AW24" s="242"/>
      <c r="AX24" s="619"/>
      <c r="AY24" s="240" t="s">
        <v>35</v>
      </c>
      <c r="AZ24" s="241"/>
      <c r="BA24" s="241"/>
      <c r="BB24" s="242"/>
      <c r="BC24" s="601" t="s">
        <v>36</v>
      </c>
      <c r="BD24" s="602"/>
      <c r="BE24" s="601" t="s">
        <v>37</v>
      </c>
      <c r="BF24" s="602"/>
      <c r="BG24" s="601" t="s">
        <v>38</v>
      </c>
      <c r="BH24" s="602"/>
      <c r="BI24" s="607" t="s">
        <v>39</v>
      </c>
      <c r="BJ24" s="610" t="s">
        <v>40</v>
      </c>
      <c r="BK24" s="601" t="s">
        <v>41</v>
      </c>
      <c r="BL24" s="602"/>
      <c r="BM24" s="601" t="s">
        <v>42</v>
      </c>
      <c r="BN24" s="602"/>
      <c r="BO24" s="613" t="s">
        <v>43</v>
      </c>
      <c r="BP24" s="614"/>
      <c r="BS24" s="1"/>
      <c r="BT24" s="1"/>
    </row>
    <row r="25" spans="1:72" ht="11.1" customHeight="1">
      <c r="A25" s="622"/>
      <c r="B25" s="624"/>
      <c r="C25" s="343"/>
      <c r="D25" s="344"/>
      <c r="E25" s="344"/>
      <c r="F25" s="345"/>
      <c r="G25" s="620"/>
      <c r="H25" s="343"/>
      <c r="I25" s="344"/>
      <c r="J25" s="345"/>
      <c r="K25" s="620"/>
      <c r="L25" s="343"/>
      <c r="M25" s="344"/>
      <c r="N25" s="344"/>
      <c r="O25" s="345"/>
      <c r="P25" s="343"/>
      <c r="Q25" s="344"/>
      <c r="R25" s="344"/>
      <c r="S25" s="345"/>
      <c r="T25" s="620"/>
      <c r="U25" s="343"/>
      <c r="V25" s="344"/>
      <c r="W25" s="345"/>
      <c r="X25" s="620"/>
      <c r="Y25" s="343"/>
      <c r="Z25" s="344"/>
      <c r="AA25" s="345"/>
      <c r="AB25" s="620"/>
      <c r="AC25" s="343"/>
      <c r="AD25" s="344"/>
      <c r="AE25" s="344"/>
      <c r="AF25" s="345"/>
      <c r="AG25" s="620"/>
      <c r="AH25" s="343"/>
      <c r="AI25" s="344"/>
      <c r="AJ25" s="345"/>
      <c r="AK25" s="620"/>
      <c r="AL25" s="343"/>
      <c r="AM25" s="344"/>
      <c r="AN25" s="344"/>
      <c r="AO25" s="345"/>
      <c r="AP25" s="343"/>
      <c r="AQ25" s="344"/>
      <c r="AR25" s="344"/>
      <c r="AS25" s="345"/>
      <c r="AT25" s="620"/>
      <c r="AU25" s="343"/>
      <c r="AV25" s="344"/>
      <c r="AW25" s="345"/>
      <c r="AX25" s="620"/>
      <c r="AY25" s="343"/>
      <c r="AZ25" s="344"/>
      <c r="BA25" s="344"/>
      <c r="BB25" s="345"/>
      <c r="BC25" s="603"/>
      <c r="BD25" s="604"/>
      <c r="BE25" s="603"/>
      <c r="BF25" s="604"/>
      <c r="BG25" s="603"/>
      <c r="BH25" s="604"/>
      <c r="BI25" s="608"/>
      <c r="BJ25" s="611"/>
      <c r="BK25" s="603"/>
      <c r="BL25" s="604"/>
      <c r="BM25" s="603"/>
      <c r="BN25" s="604"/>
      <c r="BO25" s="615"/>
      <c r="BP25" s="616"/>
      <c r="BS25" s="1"/>
      <c r="BT25" s="1"/>
    </row>
    <row r="26" spans="1:72" ht="57.75" customHeight="1">
      <c r="A26" s="622"/>
      <c r="B26" s="625"/>
      <c r="C26" s="243"/>
      <c r="D26" s="244"/>
      <c r="E26" s="244"/>
      <c r="F26" s="245"/>
      <c r="G26" s="621"/>
      <c r="H26" s="243"/>
      <c r="I26" s="244"/>
      <c r="J26" s="245"/>
      <c r="K26" s="621"/>
      <c r="L26" s="243"/>
      <c r="M26" s="244"/>
      <c r="N26" s="244"/>
      <c r="O26" s="245"/>
      <c r="P26" s="243"/>
      <c r="Q26" s="244"/>
      <c r="R26" s="244"/>
      <c r="S26" s="245"/>
      <c r="T26" s="621"/>
      <c r="U26" s="243"/>
      <c r="V26" s="244"/>
      <c r="W26" s="245"/>
      <c r="X26" s="621"/>
      <c r="Y26" s="243"/>
      <c r="Z26" s="244"/>
      <c r="AA26" s="245"/>
      <c r="AB26" s="621"/>
      <c r="AC26" s="243"/>
      <c r="AD26" s="244"/>
      <c r="AE26" s="244"/>
      <c r="AF26" s="245"/>
      <c r="AG26" s="621"/>
      <c r="AH26" s="243"/>
      <c r="AI26" s="244"/>
      <c r="AJ26" s="245"/>
      <c r="AK26" s="621"/>
      <c r="AL26" s="243"/>
      <c r="AM26" s="244"/>
      <c r="AN26" s="244"/>
      <c r="AO26" s="245"/>
      <c r="AP26" s="243"/>
      <c r="AQ26" s="244"/>
      <c r="AR26" s="244"/>
      <c r="AS26" s="245"/>
      <c r="AT26" s="621"/>
      <c r="AU26" s="243"/>
      <c r="AV26" s="244"/>
      <c r="AW26" s="245"/>
      <c r="AX26" s="621"/>
      <c r="AY26" s="243"/>
      <c r="AZ26" s="244"/>
      <c r="BA26" s="244"/>
      <c r="BB26" s="245"/>
      <c r="BC26" s="605"/>
      <c r="BD26" s="606"/>
      <c r="BE26" s="605"/>
      <c r="BF26" s="606"/>
      <c r="BG26" s="605"/>
      <c r="BH26" s="606"/>
      <c r="BI26" s="609"/>
      <c r="BJ26" s="612"/>
      <c r="BK26" s="605"/>
      <c r="BL26" s="606"/>
      <c r="BM26" s="605"/>
      <c r="BN26" s="606"/>
      <c r="BO26" s="617"/>
      <c r="BP26" s="618"/>
      <c r="BS26" s="1"/>
      <c r="BT26" s="1"/>
    </row>
    <row r="27" spans="1:72" ht="11.1" customHeight="1">
      <c r="A27" s="10"/>
      <c r="B27" s="126">
        <v>1</v>
      </c>
      <c r="C27" s="126" t="s">
        <v>44</v>
      </c>
      <c r="D27" s="126" t="s">
        <v>44</v>
      </c>
      <c r="E27" s="126" t="s">
        <v>44</v>
      </c>
      <c r="F27" s="126" t="s">
        <v>44</v>
      </c>
      <c r="G27" s="126" t="s">
        <v>44</v>
      </c>
      <c r="H27" s="126" t="s">
        <v>44</v>
      </c>
      <c r="I27" s="126" t="s">
        <v>44</v>
      </c>
      <c r="J27" s="126" t="s">
        <v>44</v>
      </c>
      <c r="K27" s="126" t="s">
        <v>44</v>
      </c>
      <c r="L27" s="126" t="s">
        <v>44</v>
      </c>
      <c r="M27" s="126" t="s">
        <v>44</v>
      </c>
      <c r="N27" s="126" t="s">
        <v>44</v>
      </c>
      <c r="O27" s="126" t="s">
        <v>44</v>
      </c>
      <c r="P27" s="126" t="s">
        <v>44</v>
      </c>
      <c r="Q27" s="126" t="s">
        <v>44</v>
      </c>
      <c r="R27" s="126" t="s">
        <v>44</v>
      </c>
      <c r="S27" s="126" t="s">
        <v>44</v>
      </c>
      <c r="T27" s="126" t="s">
        <v>44</v>
      </c>
      <c r="U27" s="126" t="s">
        <v>45</v>
      </c>
      <c r="V27" s="126" t="s">
        <v>46</v>
      </c>
      <c r="W27" s="126" t="s">
        <v>46</v>
      </c>
      <c r="X27" s="126" t="s">
        <v>45</v>
      </c>
      <c r="Y27" s="126" t="s">
        <v>45</v>
      </c>
      <c r="Z27" s="126" t="s">
        <v>44</v>
      </c>
      <c r="AA27" s="126" t="s">
        <v>44</v>
      </c>
      <c r="AB27" s="126" t="s">
        <v>44</v>
      </c>
      <c r="AC27" s="126" t="s">
        <v>44</v>
      </c>
      <c r="AD27" s="126" t="s">
        <v>44</v>
      </c>
      <c r="AE27" s="126" t="s">
        <v>44</v>
      </c>
      <c r="AF27" s="126" t="s">
        <v>44</v>
      </c>
      <c r="AG27" s="126" t="s">
        <v>44</v>
      </c>
      <c r="AH27" s="126" t="s">
        <v>44</v>
      </c>
      <c r="AI27" s="126" t="s">
        <v>44</v>
      </c>
      <c r="AJ27" s="126" t="s">
        <v>44</v>
      </c>
      <c r="AK27" s="126" t="s">
        <v>44</v>
      </c>
      <c r="AL27" s="126" t="s">
        <v>44</v>
      </c>
      <c r="AM27" s="126" t="s">
        <v>44</v>
      </c>
      <c r="AN27" s="126" t="s">
        <v>44</v>
      </c>
      <c r="AO27" s="126" t="s">
        <v>44</v>
      </c>
      <c r="AP27" s="126" t="s">
        <v>44</v>
      </c>
      <c r="AQ27" s="126" t="s">
        <v>46</v>
      </c>
      <c r="AR27" s="126" t="s">
        <v>46</v>
      </c>
      <c r="AS27" s="126" t="s">
        <v>46</v>
      </c>
      <c r="AT27" s="126" t="s">
        <v>45</v>
      </c>
      <c r="AU27" s="126" t="s">
        <v>45</v>
      </c>
      <c r="AV27" s="126" t="s">
        <v>45</v>
      </c>
      <c r="AW27" s="126" t="s">
        <v>45</v>
      </c>
      <c r="AX27" s="126" t="s">
        <v>45</v>
      </c>
      <c r="AY27" s="126" t="s">
        <v>45</v>
      </c>
      <c r="AZ27" s="126" t="s">
        <v>45</v>
      </c>
      <c r="BA27" s="126" t="s">
        <v>45</v>
      </c>
      <c r="BB27" s="126" t="s">
        <v>45</v>
      </c>
      <c r="BC27" s="599">
        <v>35</v>
      </c>
      <c r="BD27" s="599"/>
      <c r="BE27" s="599">
        <v>5</v>
      </c>
      <c r="BF27" s="599"/>
      <c r="BG27" s="599">
        <v>0</v>
      </c>
      <c r="BH27" s="599"/>
      <c r="BI27" s="22">
        <v>0</v>
      </c>
      <c r="BJ27" s="22">
        <v>0</v>
      </c>
      <c r="BK27" s="441">
        <v>0</v>
      </c>
      <c r="BL27" s="443"/>
      <c r="BM27" s="441">
        <v>12</v>
      </c>
      <c r="BN27" s="443"/>
      <c r="BO27" s="192">
        <v>52</v>
      </c>
      <c r="BP27" s="191"/>
      <c r="BS27" s="1"/>
      <c r="BT27" s="1"/>
    </row>
    <row r="28" spans="1:72" ht="11.1" customHeight="1">
      <c r="A28" s="10"/>
      <c r="B28" s="126">
        <v>2</v>
      </c>
      <c r="C28" s="126" t="s">
        <v>44</v>
      </c>
      <c r="D28" s="126" t="s">
        <v>44</v>
      </c>
      <c r="E28" s="126" t="s">
        <v>44</v>
      </c>
      <c r="F28" s="126" t="s">
        <v>44</v>
      </c>
      <c r="G28" s="126" t="s">
        <v>44</v>
      </c>
      <c r="H28" s="126" t="s">
        <v>44</v>
      </c>
      <c r="I28" s="126" t="s">
        <v>44</v>
      </c>
      <c r="J28" s="126" t="s">
        <v>44</v>
      </c>
      <c r="K28" s="126" t="s">
        <v>44</v>
      </c>
      <c r="L28" s="126" t="s">
        <v>44</v>
      </c>
      <c r="M28" s="126" t="s">
        <v>44</v>
      </c>
      <c r="N28" s="126" t="s">
        <v>44</v>
      </c>
      <c r="O28" s="126" t="s">
        <v>44</v>
      </c>
      <c r="P28" s="126" t="s">
        <v>44</v>
      </c>
      <c r="Q28" s="126" t="s">
        <v>44</v>
      </c>
      <c r="R28" s="126" t="s">
        <v>44</v>
      </c>
      <c r="S28" s="126" t="s">
        <v>44</v>
      </c>
      <c r="T28" s="126" t="s">
        <v>44</v>
      </c>
      <c r="U28" s="126" t="s">
        <v>45</v>
      </c>
      <c r="V28" s="126" t="s">
        <v>46</v>
      </c>
      <c r="W28" s="126" t="s">
        <v>46</v>
      </c>
      <c r="X28" s="126" t="s">
        <v>45</v>
      </c>
      <c r="Y28" s="126" t="s">
        <v>45</v>
      </c>
      <c r="Z28" s="126" t="s">
        <v>44</v>
      </c>
      <c r="AA28" s="126" t="s">
        <v>44</v>
      </c>
      <c r="AB28" s="126" t="s">
        <v>44</v>
      </c>
      <c r="AC28" s="126" t="s">
        <v>44</v>
      </c>
      <c r="AD28" s="126" t="s">
        <v>44</v>
      </c>
      <c r="AE28" s="126" t="s">
        <v>44</v>
      </c>
      <c r="AF28" s="126" t="s">
        <v>44</v>
      </c>
      <c r="AG28" s="126" t="s">
        <v>44</v>
      </c>
      <c r="AH28" s="126" t="s">
        <v>44</v>
      </c>
      <c r="AI28" s="126" t="s">
        <v>44</v>
      </c>
      <c r="AJ28" s="126" t="s">
        <v>44</v>
      </c>
      <c r="AK28" s="126" t="s">
        <v>44</v>
      </c>
      <c r="AL28" s="126" t="s">
        <v>44</v>
      </c>
      <c r="AM28" s="126" t="s">
        <v>44</v>
      </c>
      <c r="AN28" s="126" t="s">
        <v>44</v>
      </c>
      <c r="AO28" s="126" t="s">
        <v>44</v>
      </c>
      <c r="AP28" s="126" t="s">
        <v>44</v>
      </c>
      <c r="AQ28" s="126" t="s">
        <v>46</v>
      </c>
      <c r="AR28" s="126" t="s">
        <v>46</v>
      </c>
      <c r="AS28" s="126" t="s">
        <v>46</v>
      </c>
      <c r="AT28" s="126" t="s">
        <v>45</v>
      </c>
      <c r="AU28" s="126" t="s">
        <v>45</v>
      </c>
      <c r="AV28" s="126" t="s">
        <v>45</v>
      </c>
      <c r="AW28" s="126" t="s">
        <v>45</v>
      </c>
      <c r="AX28" s="126" t="s">
        <v>45</v>
      </c>
      <c r="AY28" s="126" t="s">
        <v>45</v>
      </c>
      <c r="AZ28" s="126" t="s">
        <v>45</v>
      </c>
      <c r="BA28" s="126" t="s">
        <v>45</v>
      </c>
      <c r="BB28" s="126" t="s">
        <v>45</v>
      </c>
      <c r="BC28" s="599">
        <v>35</v>
      </c>
      <c r="BD28" s="599"/>
      <c r="BE28" s="599">
        <v>5</v>
      </c>
      <c r="BF28" s="599"/>
      <c r="BG28" s="599">
        <v>0</v>
      </c>
      <c r="BH28" s="599"/>
      <c r="BI28" s="22">
        <v>0</v>
      </c>
      <c r="BJ28" s="22">
        <v>0</v>
      </c>
      <c r="BK28" s="441">
        <v>0</v>
      </c>
      <c r="BL28" s="443"/>
      <c r="BM28" s="441">
        <v>12</v>
      </c>
      <c r="BN28" s="443"/>
      <c r="BO28" s="192">
        <v>52</v>
      </c>
      <c r="BP28" s="191"/>
      <c r="BS28" s="1"/>
      <c r="BT28" s="1"/>
    </row>
    <row r="29" spans="1:72" ht="11.1" customHeight="1">
      <c r="A29" s="10"/>
      <c r="B29" s="126">
        <v>3</v>
      </c>
      <c r="C29" s="126" t="s">
        <v>44</v>
      </c>
      <c r="D29" s="126" t="s">
        <v>44</v>
      </c>
      <c r="E29" s="126" t="s">
        <v>44</v>
      </c>
      <c r="F29" s="126" t="s">
        <v>44</v>
      </c>
      <c r="G29" s="126" t="s">
        <v>44</v>
      </c>
      <c r="H29" s="126" t="s">
        <v>44</v>
      </c>
      <c r="I29" s="126" t="s">
        <v>44</v>
      </c>
      <c r="J29" s="126" t="s">
        <v>44</v>
      </c>
      <c r="K29" s="126" t="s">
        <v>44</v>
      </c>
      <c r="L29" s="126" t="s">
        <v>44</v>
      </c>
      <c r="M29" s="126" t="s">
        <v>44</v>
      </c>
      <c r="N29" s="126" t="s">
        <v>44</v>
      </c>
      <c r="O29" s="126" t="s">
        <v>44</v>
      </c>
      <c r="P29" s="126" t="s">
        <v>44</v>
      </c>
      <c r="Q29" s="126" t="s">
        <v>44</v>
      </c>
      <c r="R29" s="126" t="s">
        <v>44</v>
      </c>
      <c r="S29" s="126" t="s">
        <v>44</v>
      </c>
      <c r="T29" s="126" t="s">
        <v>44</v>
      </c>
      <c r="U29" s="126" t="s">
        <v>45</v>
      </c>
      <c r="V29" s="126" t="s">
        <v>46</v>
      </c>
      <c r="W29" s="126" t="s">
        <v>46</v>
      </c>
      <c r="X29" s="126" t="s">
        <v>45</v>
      </c>
      <c r="Y29" s="126" t="s">
        <v>45</v>
      </c>
      <c r="Z29" s="126" t="s">
        <v>44</v>
      </c>
      <c r="AA29" s="126" t="s">
        <v>44</v>
      </c>
      <c r="AB29" s="126" t="s">
        <v>44</v>
      </c>
      <c r="AC29" s="126" t="s">
        <v>44</v>
      </c>
      <c r="AD29" s="126" t="s">
        <v>44</v>
      </c>
      <c r="AE29" s="126" t="s">
        <v>44</v>
      </c>
      <c r="AF29" s="126" t="s">
        <v>44</v>
      </c>
      <c r="AG29" s="126" t="s">
        <v>44</v>
      </c>
      <c r="AH29" s="126" t="s">
        <v>44</v>
      </c>
      <c r="AI29" s="126" t="s">
        <v>44</v>
      </c>
      <c r="AJ29" s="126" t="s">
        <v>44</v>
      </c>
      <c r="AK29" s="126" t="s">
        <v>44</v>
      </c>
      <c r="AL29" s="126" t="s">
        <v>44</v>
      </c>
      <c r="AM29" s="126" t="s">
        <v>44</v>
      </c>
      <c r="AN29" s="126" t="s">
        <v>44</v>
      </c>
      <c r="AO29" s="126" t="s">
        <v>44</v>
      </c>
      <c r="AP29" s="126" t="s">
        <v>44</v>
      </c>
      <c r="AQ29" s="126" t="s">
        <v>46</v>
      </c>
      <c r="AR29" s="126" t="s">
        <v>46</v>
      </c>
      <c r="AS29" s="126" t="s">
        <v>46</v>
      </c>
      <c r="AT29" s="126" t="s">
        <v>47</v>
      </c>
      <c r="AU29" s="126" t="s">
        <v>47</v>
      </c>
      <c r="AV29" s="126" t="s">
        <v>45</v>
      </c>
      <c r="AW29" s="126" t="s">
        <v>45</v>
      </c>
      <c r="AX29" s="126" t="s">
        <v>45</v>
      </c>
      <c r="AY29" s="126" t="s">
        <v>45</v>
      </c>
      <c r="AZ29" s="126" t="s">
        <v>45</v>
      </c>
      <c r="BA29" s="126" t="s">
        <v>45</v>
      </c>
      <c r="BB29" s="126" t="s">
        <v>45</v>
      </c>
      <c r="BC29" s="599">
        <v>35</v>
      </c>
      <c r="BD29" s="599"/>
      <c r="BE29" s="599">
        <v>5</v>
      </c>
      <c r="BF29" s="599"/>
      <c r="BG29" s="599">
        <v>0</v>
      </c>
      <c r="BH29" s="599"/>
      <c r="BI29" s="22">
        <v>0</v>
      </c>
      <c r="BJ29" s="22">
        <v>0</v>
      </c>
      <c r="BK29" s="441">
        <v>0</v>
      </c>
      <c r="BL29" s="443"/>
      <c r="BM29" s="441">
        <v>12</v>
      </c>
      <c r="BN29" s="443"/>
      <c r="BO29" s="192">
        <v>52</v>
      </c>
      <c r="BP29" s="191"/>
      <c r="BS29" s="1"/>
      <c r="BT29" s="1"/>
    </row>
    <row r="30" spans="1:72" ht="11.1" customHeight="1">
      <c r="A30" s="10"/>
      <c r="B30" s="126">
        <v>4</v>
      </c>
      <c r="C30" s="126" t="s">
        <v>44</v>
      </c>
      <c r="D30" s="126" t="s">
        <v>44</v>
      </c>
      <c r="E30" s="126" t="s">
        <v>44</v>
      </c>
      <c r="F30" s="126" t="s">
        <v>44</v>
      </c>
      <c r="G30" s="126" t="s">
        <v>44</v>
      </c>
      <c r="H30" s="126" t="s">
        <v>44</v>
      </c>
      <c r="I30" s="126" t="s">
        <v>44</v>
      </c>
      <c r="J30" s="126" t="s">
        <v>44</v>
      </c>
      <c r="K30" s="126" t="s">
        <v>44</v>
      </c>
      <c r="L30" s="126" t="s">
        <v>44</v>
      </c>
      <c r="M30" s="126" t="s">
        <v>44</v>
      </c>
      <c r="N30" s="126" t="s">
        <v>44</v>
      </c>
      <c r="O30" s="126" t="s">
        <v>44</v>
      </c>
      <c r="P30" s="126" t="s">
        <v>44</v>
      </c>
      <c r="Q30" s="126" t="s">
        <v>44</v>
      </c>
      <c r="R30" s="126" t="s">
        <v>44</v>
      </c>
      <c r="S30" s="126" t="s">
        <v>44</v>
      </c>
      <c r="T30" s="126" t="s">
        <v>44</v>
      </c>
      <c r="U30" s="126" t="s">
        <v>45</v>
      </c>
      <c r="V30" s="126" t="s">
        <v>46</v>
      </c>
      <c r="W30" s="126" t="s">
        <v>46</v>
      </c>
      <c r="X30" s="126" t="s">
        <v>45</v>
      </c>
      <c r="Y30" s="126" t="s">
        <v>47</v>
      </c>
      <c r="Z30" s="126" t="s">
        <v>47</v>
      </c>
      <c r="AA30" s="126" t="s">
        <v>47</v>
      </c>
      <c r="AB30" s="126" t="s">
        <v>47</v>
      </c>
      <c r="AC30" s="126" t="s">
        <v>44</v>
      </c>
      <c r="AD30" s="126" t="s">
        <v>44</v>
      </c>
      <c r="AE30" s="126" t="s">
        <v>44</v>
      </c>
      <c r="AF30" s="126" t="s">
        <v>44</v>
      </c>
      <c r="AG30" s="126" t="s">
        <v>44</v>
      </c>
      <c r="AH30" s="126" t="s">
        <v>44</v>
      </c>
      <c r="AI30" s="126" t="s">
        <v>44</v>
      </c>
      <c r="AJ30" s="126" t="s">
        <v>44</v>
      </c>
      <c r="AK30" s="126" t="s">
        <v>44</v>
      </c>
      <c r="AL30" s="126" t="s">
        <v>44</v>
      </c>
      <c r="AM30" s="126" t="s">
        <v>46</v>
      </c>
      <c r="AN30" s="126" t="s">
        <v>48</v>
      </c>
      <c r="AO30" s="126" t="s">
        <v>48</v>
      </c>
      <c r="AP30" s="126" t="s">
        <v>48</v>
      </c>
      <c r="AQ30" s="126" t="s">
        <v>48</v>
      </c>
      <c r="AR30" s="126" t="s">
        <v>49</v>
      </c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599">
        <v>28</v>
      </c>
      <c r="BD30" s="599"/>
      <c r="BE30" s="599">
        <v>3</v>
      </c>
      <c r="BF30" s="599"/>
      <c r="BG30" s="599">
        <v>0</v>
      </c>
      <c r="BH30" s="599"/>
      <c r="BI30" s="22">
        <v>4</v>
      </c>
      <c r="BJ30" s="22">
        <v>1</v>
      </c>
      <c r="BK30" s="441">
        <v>4</v>
      </c>
      <c r="BL30" s="443"/>
      <c r="BM30" s="441">
        <v>2</v>
      </c>
      <c r="BN30" s="443"/>
      <c r="BO30" s="192">
        <v>42</v>
      </c>
      <c r="BP30" s="191"/>
      <c r="BS30" s="1"/>
      <c r="BT30" s="1"/>
    </row>
    <row r="31" spans="1:72" ht="11.1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12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</row>
    <row r="32" spans="1:72" s="12" customFormat="1" ht="22.5" customHeight="1">
      <c r="A32" s="21"/>
      <c r="B32" s="21"/>
      <c r="C32" s="21"/>
      <c r="D32" s="472" t="s">
        <v>50</v>
      </c>
      <c r="E32" s="472"/>
      <c r="F32" s="598" t="s">
        <v>36</v>
      </c>
      <c r="G32" s="598"/>
      <c r="H32" s="598"/>
      <c r="I32" s="598"/>
      <c r="J32" s="598"/>
      <c r="K32" s="598"/>
      <c r="L32" s="472" t="s">
        <v>51</v>
      </c>
      <c r="M32" s="472"/>
      <c r="N32" s="598" t="s">
        <v>52</v>
      </c>
      <c r="O32" s="598"/>
      <c r="P32" s="598"/>
      <c r="Q32" s="598"/>
      <c r="R32" s="598"/>
      <c r="S32" s="598"/>
      <c r="T32" s="472" t="s">
        <v>53</v>
      </c>
      <c r="U32" s="472"/>
      <c r="V32" s="598" t="s">
        <v>38</v>
      </c>
      <c r="W32" s="598"/>
      <c r="X32" s="598"/>
      <c r="Y32" s="598"/>
      <c r="Z32" s="598"/>
      <c r="AA32" s="598"/>
      <c r="AB32" s="472" t="s">
        <v>54</v>
      </c>
      <c r="AC32" s="472"/>
      <c r="AD32" s="598" t="s">
        <v>39</v>
      </c>
      <c r="AE32" s="598"/>
      <c r="AF32" s="598"/>
      <c r="AG32" s="598"/>
      <c r="AH32" s="598"/>
      <c r="AI32" s="598"/>
      <c r="AJ32" s="472" t="s">
        <v>55</v>
      </c>
      <c r="AK32" s="472"/>
      <c r="AL32" s="598" t="s">
        <v>56</v>
      </c>
      <c r="AM32" s="598"/>
      <c r="AN32" s="598"/>
      <c r="AO32" s="598"/>
      <c r="AP32" s="598"/>
      <c r="AQ32" s="598"/>
      <c r="AR32" s="570" t="s">
        <v>57</v>
      </c>
      <c r="AS32" s="570"/>
      <c r="AT32" s="598" t="s">
        <v>41</v>
      </c>
      <c r="AU32" s="598"/>
      <c r="AV32" s="598"/>
      <c r="AW32" s="598"/>
      <c r="AX32" s="598"/>
      <c r="AY32" s="598"/>
      <c r="AZ32" s="598"/>
      <c r="BA32" s="598"/>
      <c r="BB32" s="598"/>
      <c r="BC32" s="598"/>
      <c r="BD32" s="598"/>
      <c r="BE32" s="570" t="s">
        <v>58</v>
      </c>
      <c r="BF32" s="570"/>
      <c r="BG32" s="598" t="s">
        <v>42</v>
      </c>
      <c r="BH32" s="598"/>
      <c r="BI32" s="598"/>
      <c r="BJ32" s="598"/>
      <c r="BK32" s="598"/>
      <c r="BL32" s="598"/>
      <c r="BM32" s="11"/>
      <c r="BN32" s="11"/>
      <c r="BO32" s="11"/>
      <c r="BP32" s="11"/>
      <c r="BQ32" s="11"/>
      <c r="BR32" s="11"/>
      <c r="BS32" s="11"/>
      <c r="BT32" s="11"/>
    </row>
    <row r="33" spans="1:73" ht="2.25" customHeight="1">
      <c r="A33" s="342"/>
      <c r="B33" s="342"/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2"/>
      <c r="BG33" s="342"/>
      <c r="BH33" s="342"/>
      <c r="BI33" s="342"/>
      <c r="BJ33" s="342"/>
      <c r="BK33" s="342"/>
      <c r="BL33" s="342"/>
      <c r="BM33" s="342"/>
      <c r="BN33" s="342"/>
      <c r="BO33" s="342"/>
      <c r="BP33" s="342"/>
      <c r="BQ33" s="342"/>
      <c r="BR33" s="342"/>
      <c r="BS33" s="342"/>
      <c r="BT33" s="342"/>
    </row>
    <row r="34" spans="1:73" ht="15" customHeight="1">
      <c r="A34" s="342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</row>
    <row r="35" spans="1:73" ht="17.25" customHeight="1">
      <c r="A35" s="13"/>
      <c r="B35" s="13"/>
      <c r="C35" s="13"/>
      <c r="D35" s="13"/>
      <c r="E35" s="13"/>
      <c r="F35" s="14"/>
      <c r="G35" s="583" t="s">
        <v>59</v>
      </c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  <c r="AP35" s="584"/>
      <c r="AQ35" s="584"/>
      <c r="AR35" s="584"/>
      <c r="AS35" s="584"/>
      <c r="AT35" s="584"/>
      <c r="AU35" s="584"/>
      <c r="AV35" s="584"/>
      <c r="AW35" s="584"/>
      <c r="AX35" s="584"/>
      <c r="AY35" s="584"/>
      <c r="AZ35" s="584"/>
      <c r="BA35" s="584"/>
      <c r="BB35" s="584"/>
      <c r="BC35" s="584"/>
      <c r="BD35" s="584"/>
      <c r="BE35" s="584"/>
      <c r="BF35" s="584"/>
      <c r="BG35" s="584"/>
      <c r="BH35" s="584"/>
      <c r="BI35" s="584"/>
      <c r="BJ35" s="584"/>
      <c r="BK35" s="584"/>
      <c r="BL35" s="585"/>
      <c r="BM35" s="147"/>
      <c r="BN35" s="147"/>
      <c r="BO35" s="110"/>
      <c r="BP35" s="110"/>
      <c r="BQ35" s="110"/>
      <c r="BR35" s="110"/>
      <c r="BS35" s="110"/>
      <c r="BT35" s="110"/>
    </row>
    <row r="36" spans="1:73" ht="17.25" customHeight="1">
      <c r="A36" s="60"/>
      <c r="B36" s="13"/>
      <c r="C36" s="13"/>
      <c r="D36" s="13"/>
      <c r="E36" s="13"/>
      <c r="F36" s="13"/>
      <c r="G36" s="586" t="s">
        <v>60</v>
      </c>
      <c r="H36" s="586"/>
      <c r="I36" s="460" t="s">
        <v>61</v>
      </c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587" t="s">
        <v>62</v>
      </c>
      <c r="V36" s="588"/>
      <c r="W36" s="588"/>
      <c r="X36" s="588"/>
      <c r="Y36" s="588"/>
      <c r="Z36" s="588"/>
      <c r="AA36" s="588"/>
      <c r="AB36" s="588"/>
      <c r="AC36" s="588"/>
      <c r="AD36" s="589"/>
      <c r="AE36" s="577" t="s">
        <v>63</v>
      </c>
      <c r="AF36" s="577"/>
      <c r="AG36" s="577" t="s">
        <v>64</v>
      </c>
      <c r="AH36" s="577"/>
      <c r="AI36" s="596" t="s">
        <v>65</v>
      </c>
      <c r="AJ36" s="596"/>
      <c r="AK36" s="596"/>
      <c r="AL36" s="596"/>
      <c r="AM36" s="596"/>
      <c r="AN36" s="596"/>
      <c r="AO36" s="596"/>
      <c r="AP36" s="596"/>
      <c r="AQ36" s="596"/>
      <c r="AR36" s="596"/>
      <c r="AS36" s="596"/>
      <c r="AT36" s="596"/>
      <c r="AU36" s="596"/>
      <c r="AV36" s="596"/>
      <c r="AW36" s="597" t="s">
        <v>66</v>
      </c>
      <c r="AX36" s="597"/>
      <c r="AY36" s="597"/>
      <c r="AZ36" s="597"/>
      <c r="BA36" s="597"/>
      <c r="BB36" s="597"/>
      <c r="BC36" s="597"/>
      <c r="BD36" s="597"/>
      <c r="BE36" s="597"/>
      <c r="BF36" s="597"/>
      <c r="BG36" s="597"/>
      <c r="BH36" s="597"/>
      <c r="BI36" s="597"/>
      <c r="BJ36" s="597"/>
      <c r="BK36" s="597"/>
      <c r="BL36" s="597"/>
      <c r="BM36" s="147"/>
      <c r="BN36" s="147"/>
      <c r="BO36" s="110"/>
      <c r="BP36" s="110"/>
      <c r="BQ36" s="110"/>
      <c r="BR36" s="110"/>
      <c r="BS36" s="110"/>
      <c r="BT36" s="110"/>
    </row>
    <row r="37" spans="1:73" ht="12" customHeight="1">
      <c r="A37" s="1"/>
      <c r="B37" s="1"/>
      <c r="C37" s="1"/>
      <c r="G37" s="586"/>
      <c r="H37" s="586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590"/>
      <c r="V37" s="591"/>
      <c r="W37" s="591"/>
      <c r="X37" s="591"/>
      <c r="Y37" s="591"/>
      <c r="Z37" s="591"/>
      <c r="AA37" s="591"/>
      <c r="AB37" s="591"/>
      <c r="AC37" s="591"/>
      <c r="AD37" s="592"/>
      <c r="AE37" s="577"/>
      <c r="AF37" s="577"/>
      <c r="AG37" s="577"/>
      <c r="AH37" s="577"/>
      <c r="AI37" s="570" t="s">
        <v>67</v>
      </c>
      <c r="AJ37" s="570"/>
      <c r="AK37" s="570"/>
      <c r="AL37" s="570"/>
      <c r="AM37" s="570"/>
      <c r="AN37" s="570"/>
      <c r="AO37" s="570"/>
      <c r="AP37" s="570"/>
      <c r="AQ37" s="570"/>
      <c r="AR37" s="570"/>
      <c r="AS37" s="570" t="s">
        <v>68</v>
      </c>
      <c r="AT37" s="570"/>
      <c r="AU37" s="577" t="s">
        <v>69</v>
      </c>
      <c r="AV37" s="577"/>
      <c r="AW37" s="570" t="s">
        <v>70</v>
      </c>
      <c r="AX37" s="570"/>
      <c r="AY37" s="570"/>
      <c r="AZ37" s="570"/>
      <c r="BA37" s="570" t="s">
        <v>71</v>
      </c>
      <c r="BB37" s="570"/>
      <c r="BC37" s="570"/>
      <c r="BD37" s="570"/>
      <c r="BE37" s="570" t="s">
        <v>72</v>
      </c>
      <c r="BF37" s="570"/>
      <c r="BG37" s="570"/>
      <c r="BH37" s="570"/>
      <c r="BI37" s="570" t="s">
        <v>73</v>
      </c>
      <c r="BJ37" s="570"/>
      <c r="BK37" s="570"/>
      <c r="BL37" s="570"/>
      <c r="BM37" s="127"/>
      <c r="BN37" s="127"/>
      <c r="BO37" s="127"/>
      <c r="BP37" s="127"/>
      <c r="BQ37" s="127"/>
      <c r="BR37" s="127"/>
      <c r="BS37" s="127"/>
      <c r="BT37" s="127"/>
    </row>
    <row r="38" spans="1:73" ht="12" customHeight="1">
      <c r="A38" s="1"/>
      <c r="B38" s="1"/>
      <c r="C38" s="1"/>
      <c r="G38" s="586"/>
      <c r="H38" s="586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593"/>
      <c r="V38" s="594"/>
      <c r="W38" s="594"/>
      <c r="X38" s="594"/>
      <c r="Y38" s="594"/>
      <c r="Z38" s="594"/>
      <c r="AA38" s="594"/>
      <c r="AB38" s="594"/>
      <c r="AC38" s="594"/>
      <c r="AD38" s="595"/>
      <c r="AE38" s="577"/>
      <c r="AF38" s="577"/>
      <c r="AG38" s="577"/>
      <c r="AH38" s="577"/>
      <c r="AI38" s="570"/>
      <c r="AJ38" s="570"/>
      <c r="AK38" s="570"/>
      <c r="AL38" s="570"/>
      <c r="AM38" s="570"/>
      <c r="AN38" s="570"/>
      <c r="AO38" s="570"/>
      <c r="AP38" s="570"/>
      <c r="AQ38" s="570"/>
      <c r="AR38" s="570"/>
      <c r="AS38" s="570"/>
      <c r="AT38" s="570"/>
      <c r="AU38" s="577"/>
      <c r="AV38" s="577"/>
      <c r="AW38" s="570"/>
      <c r="AX38" s="570"/>
      <c r="AY38" s="582"/>
      <c r="AZ38" s="582"/>
      <c r="BA38" s="570"/>
      <c r="BB38" s="570"/>
      <c r="BC38" s="570"/>
      <c r="BD38" s="570"/>
      <c r="BE38" s="570"/>
      <c r="BF38" s="570"/>
      <c r="BG38" s="570"/>
      <c r="BH38" s="570"/>
      <c r="BI38" s="570"/>
      <c r="BJ38" s="570"/>
      <c r="BK38" s="570"/>
      <c r="BL38" s="570"/>
      <c r="BM38" s="127"/>
      <c r="BN38" s="127"/>
      <c r="BO38" s="127"/>
      <c r="BP38" s="127"/>
      <c r="BQ38" s="127"/>
      <c r="BR38" s="127"/>
      <c r="BS38" s="127"/>
      <c r="BT38" s="127"/>
    </row>
    <row r="39" spans="1:73" ht="12" customHeight="1">
      <c r="A39" s="1"/>
      <c r="B39" s="1"/>
      <c r="C39" s="1"/>
      <c r="G39" s="586"/>
      <c r="H39" s="586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577" t="s">
        <v>74</v>
      </c>
      <c r="V39" s="577"/>
      <c r="W39" s="577"/>
      <c r="X39" s="577" t="s">
        <v>75</v>
      </c>
      <c r="Y39" s="577"/>
      <c r="Z39" s="577"/>
      <c r="AA39" s="369" t="s">
        <v>76</v>
      </c>
      <c r="AB39" s="372" t="s">
        <v>77</v>
      </c>
      <c r="AC39" s="571" t="s">
        <v>78</v>
      </c>
      <c r="AD39" s="579"/>
      <c r="AE39" s="577"/>
      <c r="AF39" s="577"/>
      <c r="AG39" s="577"/>
      <c r="AH39" s="577"/>
      <c r="AI39" s="570"/>
      <c r="AJ39" s="570"/>
      <c r="AK39" s="570"/>
      <c r="AL39" s="570"/>
      <c r="AM39" s="570"/>
      <c r="AN39" s="570"/>
      <c r="AO39" s="570"/>
      <c r="AP39" s="570"/>
      <c r="AQ39" s="570"/>
      <c r="AR39" s="570"/>
      <c r="AS39" s="570"/>
      <c r="AT39" s="570"/>
      <c r="AU39" s="577"/>
      <c r="AV39" s="577"/>
      <c r="AW39" s="570" t="s">
        <v>79</v>
      </c>
      <c r="AX39" s="570"/>
      <c r="AY39" s="570" t="s">
        <v>80</v>
      </c>
      <c r="AZ39" s="570"/>
      <c r="BA39" s="570" t="s">
        <v>81</v>
      </c>
      <c r="BB39" s="570"/>
      <c r="BC39" s="570" t="s">
        <v>82</v>
      </c>
      <c r="BD39" s="570"/>
      <c r="BE39" s="570" t="s">
        <v>83</v>
      </c>
      <c r="BF39" s="570"/>
      <c r="BG39" s="570" t="s">
        <v>84</v>
      </c>
      <c r="BH39" s="570"/>
      <c r="BI39" s="570" t="s">
        <v>85</v>
      </c>
      <c r="BJ39" s="570"/>
      <c r="BK39" s="570" t="s">
        <v>86</v>
      </c>
      <c r="BL39" s="570"/>
      <c r="BM39" s="5"/>
      <c r="BN39" s="5"/>
      <c r="BO39" s="5"/>
      <c r="BP39" s="5"/>
      <c r="BQ39" s="5"/>
      <c r="BR39" s="5"/>
      <c r="BS39" s="5"/>
      <c r="BT39" s="5"/>
    </row>
    <row r="40" spans="1:73" ht="12" customHeight="1">
      <c r="A40" s="1"/>
      <c r="B40" s="1"/>
      <c r="C40" s="1"/>
      <c r="G40" s="586"/>
      <c r="H40" s="586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577"/>
      <c r="V40" s="577"/>
      <c r="W40" s="577"/>
      <c r="X40" s="577"/>
      <c r="Y40" s="577"/>
      <c r="Z40" s="577"/>
      <c r="AA40" s="370"/>
      <c r="AB40" s="373"/>
      <c r="AC40" s="573"/>
      <c r="AD40" s="580"/>
      <c r="AE40" s="577"/>
      <c r="AF40" s="577"/>
      <c r="AG40" s="577"/>
      <c r="AH40" s="577"/>
      <c r="AI40" s="573" t="s">
        <v>87</v>
      </c>
      <c r="AJ40" s="574"/>
      <c r="AK40" s="573" t="s">
        <v>88</v>
      </c>
      <c r="AL40" s="574"/>
      <c r="AM40" s="573" t="s">
        <v>89</v>
      </c>
      <c r="AN40" s="574"/>
      <c r="AO40" s="573" t="s">
        <v>90</v>
      </c>
      <c r="AP40" s="574"/>
      <c r="AQ40" s="573" t="s">
        <v>91</v>
      </c>
      <c r="AR40" s="574"/>
      <c r="AS40" s="577" t="s">
        <v>92</v>
      </c>
      <c r="AT40" s="578"/>
      <c r="AU40" s="577"/>
      <c r="AV40" s="577"/>
      <c r="AW40" s="570" t="s">
        <v>93</v>
      </c>
      <c r="AX40" s="570"/>
      <c r="AY40" s="570" t="s">
        <v>94</v>
      </c>
      <c r="AZ40" s="570"/>
      <c r="BA40" s="570" t="s">
        <v>93</v>
      </c>
      <c r="BB40" s="570"/>
      <c r="BC40" s="570" t="s">
        <v>94</v>
      </c>
      <c r="BD40" s="570"/>
      <c r="BE40" s="570" t="s">
        <v>93</v>
      </c>
      <c r="BF40" s="570"/>
      <c r="BG40" s="570" t="s">
        <v>94</v>
      </c>
      <c r="BH40" s="570"/>
      <c r="BI40" s="570" t="s">
        <v>93</v>
      </c>
      <c r="BJ40" s="570"/>
      <c r="BK40" s="570" t="s">
        <v>95</v>
      </c>
      <c r="BL40" s="570"/>
      <c r="BM40" s="5"/>
      <c r="BN40" s="5"/>
      <c r="BO40" s="5"/>
      <c r="BP40" s="5"/>
      <c r="BQ40" s="5"/>
      <c r="BR40" s="5"/>
      <c r="BS40" s="5"/>
      <c r="BT40" s="5"/>
    </row>
    <row r="41" spans="1:73" ht="12" customHeight="1">
      <c r="A41" s="1"/>
      <c r="B41" s="1"/>
      <c r="C41" s="1"/>
      <c r="G41" s="586"/>
      <c r="H41" s="586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577"/>
      <c r="V41" s="577"/>
      <c r="W41" s="577"/>
      <c r="X41" s="577"/>
      <c r="Y41" s="577"/>
      <c r="Z41" s="577"/>
      <c r="AA41" s="370"/>
      <c r="AB41" s="373"/>
      <c r="AC41" s="573"/>
      <c r="AD41" s="580"/>
      <c r="AE41" s="577"/>
      <c r="AF41" s="577"/>
      <c r="AG41" s="577"/>
      <c r="AH41" s="577"/>
      <c r="AI41" s="573"/>
      <c r="AJ41" s="574"/>
      <c r="AK41" s="573"/>
      <c r="AL41" s="574"/>
      <c r="AM41" s="573"/>
      <c r="AN41" s="574"/>
      <c r="AO41" s="573"/>
      <c r="AP41" s="574"/>
      <c r="AQ41" s="573"/>
      <c r="AR41" s="574"/>
      <c r="AS41" s="577"/>
      <c r="AT41" s="578"/>
      <c r="AU41" s="577"/>
      <c r="AV41" s="577"/>
      <c r="AW41" s="571" t="s">
        <v>96</v>
      </c>
      <c r="AX41" s="572"/>
      <c r="AY41" s="571" t="s">
        <v>96</v>
      </c>
      <c r="AZ41" s="572"/>
      <c r="BA41" s="571" t="s">
        <v>96</v>
      </c>
      <c r="BB41" s="572"/>
      <c r="BC41" s="571" t="s">
        <v>96</v>
      </c>
      <c r="BD41" s="572"/>
      <c r="BE41" s="571" t="s">
        <v>96</v>
      </c>
      <c r="BF41" s="572"/>
      <c r="BG41" s="571" t="s">
        <v>96</v>
      </c>
      <c r="BH41" s="572"/>
      <c r="BI41" s="571" t="s">
        <v>96</v>
      </c>
      <c r="BJ41" s="572"/>
      <c r="BK41" s="571" t="s">
        <v>96</v>
      </c>
      <c r="BL41" s="572"/>
      <c r="BM41" s="5"/>
      <c r="BN41" s="5"/>
      <c r="BO41" s="5"/>
      <c r="BP41" s="5"/>
      <c r="BQ41" s="5"/>
      <c r="BR41" s="5"/>
      <c r="BS41" s="5"/>
      <c r="BT41" s="5"/>
    </row>
    <row r="42" spans="1:73" ht="12" customHeight="1">
      <c r="A42" s="1"/>
      <c r="B42" s="1"/>
      <c r="C42" s="1"/>
      <c r="G42" s="586"/>
      <c r="H42" s="586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577"/>
      <c r="V42" s="577"/>
      <c r="W42" s="577"/>
      <c r="X42" s="577"/>
      <c r="Y42" s="577"/>
      <c r="Z42" s="577"/>
      <c r="AA42" s="370"/>
      <c r="AB42" s="373"/>
      <c r="AC42" s="573"/>
      <c r="AD42" s="580"/>
      <c r="AE42" s="577"/>
      <c r="AF42" s="577"/>
      <c r="AG42" s="577"/>
      <c r="AH42" s="577"/>
      <c r="AI42" s="573"/>
      <c r="AJ42" s="574"/>
      <c r="AK42" s="573"/>
      <c r="AL42" s="574"/>
      <c r="AM42" s="573"/>
      <c r="AN42" s="574"/>
      <c r="AO42" s="573"/>
      <c r="AP42" s="574"/>
      <c r="AQ42" s="573"/>
      <c r="AR42" s="574"/>
      <c r="AS42" s="577"/>
      <c r="AT42" s="578"/>
      <c r="AU42" s="577"/>
      <c r="AV42" s="577"/>
      <c r="AW42" s="573"/>
      <c r="AX42" s="574"/>
      <c r="AY42" s="573"/>
      <c r="AZ42" s="574"/>
      <c r="BA42" s="573"/>
      <c r="BB42" s="574"/>
      <c r="BC42" s="573"/>
      <c r="BD42" s="574"/>
      <c r="BE42" s="573"/>
      <c r="BF42" s="574"/>
      <c r="BG42" s="573"/>
      <c r="BH42" s="574"/>
      <c r="BI42" s="573"/>
      <c r="BJ42" s="574"/>
      <c r="BK42" s="573"/>
      <c r="BL42" s="574"/>
      <c r="BM42" s="5"/>
      <c r="BN42" s="5"/>
      <c r="BO42" s="5"/>
      <c r="BP42" s="5"/>
      <c r="BQ42" s="5"/>
      <c r="BR42" s="5"/>
      <c r="BS42" s="5"/>
      <c r="BT42" s="5"/>
    </row>
    <row r="43" spans="1:73" ht="12" customHeight="1">
      <c r="A43" s="1"/>
      <c r="B43" s="1"/>
      <c r="C43" s="1"/>
      <c r="G43" s="586"/>
      <c r="H43" s="586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577"/>
      <c r="V43" s="577"/>
      <c r="W43" s="577"/>
      <c r="X43" s="577"/>
      <c r="Y43" s="577"/>
      <c r="Z43" s="577"/>
      <c r="AA43" s="370"/>
      <c r="AB43" s="373"/>
      <c r="AC43" s="573"/>
      <c r="AD43" s="580"/>
      <c r="AE43" s="577"/>
      <c r="AF43" s="577"/>
      <c r="AG43" s="577"/>
      <c r="AH43" s="577"/>
      <c r="AI43" s="573"/>
      <c r="AJ43" s="574"/>
      <c r="AK43" s="573"/>
      <c r="AL43" s="574"/>
      <c r="AM43" s="573"/>
      <c r="AN43" s="574"/>
      <c r="AO43" s="573"/>
      <c r="AP43" s="574"/>
      <c r="AQ43" s="573"/>
      <c r="AR43" s="574"/>
      <c r="AS43" s="577"/>
      <c r="AT43" s="578"/>
      <c r="AU43" s="577"/>
      <c r="AV43" s="577"/>
      <c r="AW43" s="573"/>
      <c r="AX43" s="574"/>
      <c r="AY43" s="573"/>
      <c r="AZ43" s="574"/>
      <c r="BA43" s="573"/>
      <c r="BB43" s="574"/>
      <c r="BC43" s="573"/>
      <c r="BD43" s="574"/>
      <c r="BE43" s="573"/>
      <c r="BF43" s="574"/>
      <c r="BG43" s="573"/>
      <c r="BH43" s="574"/>
      <c r="BI43" s="573"/>
      <c r="BJ43" s="574"/>
      <c r="BK43" s="573"/>
      <c r="BL43" s="574"/>
      <c r="BM43" s="5"/>
      <c r="BN43" s="5"/>
      <c r="BO43" s="5"/>
      <c r="BP43" s="5"/>
      <c r="BQ43" s="5"/>
      <c r="BR43" s="5"/>
      <c r="BS43" s="5"/>
      <c r="BT43" s="5"/>
    </row>
    <row r="44" spans="1:73" ht="12" customHeight="1">
      <c r="A44" s="1"/>
      <c r="B44" s="1"/>
      <c r="C44" s="1"/>
      <c r="G44" s="586"/>
      <c r="H44" s="586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577"/>
      <c r="V44" s="577"/>
      <c r="W44" s="577"/>
      <c r="X44" s="577"/>
      <c r="Y44" s="577"/>
      <c r="Z44" s="577"/>
      <c r="AA44" s="370"/>
      <c r="AB44" s="373"/>
      <c r="AC44" s="573"/>
      <c r="AD44" s="580"/>
      <c r="AE44" s="577"/>
      <c r="AF44" s="577"/>
      <c r="AG44" s="577"/>
      <c r="AH44" s="577"/>
      <c r="AI44" s="573"/>
      <c r="AJ44" s="574"/>
      <c r="AK44" s="573"/>
      <c r="AL44" s="574"/>
      <c r="AM44" s="573"/>
      <c r="AN44" s="574"/>
      <c r="AO44" s="573"/>
      <c r="AP44" s="574"/>
      <c r="AQ44" s="573"/>
      <c r="AR44" s="574"/>
      <c r="AS44" s="577"/>
      <c r="AT44" s="578"/>
      <c r="AU44" s="577"/>
      <c r="AV44" s="577"/>
      <c r="AW44" s="573"/>
      <c r="AX44" s="574"/>
      <c r="AY44" s="573"/>
      <c r="AZ44" s="574"/>
      <c r="BA44" s="573"/>
      <c r="BB44" s="574"/>
      <c r="BC44" s="573"/>
      <c r="BD44" s="574"/>
      <c r="BE44" s="573"/>
      <c r="BF44" s="574"/>
      <c r="BG44" s="573"/>
      <c r="BH44" s="574"/>
      <c r="BI44" s="573"/>
      <c r="BJ44" s="574"/>
      <c r="BK44" s="573"/>
      <c r="BL44" s="574"/>
      <c r="BM44" s="5"/>
      <c r="BN44" s="5"/>
      <c r="BO44" s="5"/>
      <c r="BP44" s="5"/>
      <c r="BQ44" s="5"/>
      <c r="BR44" s="5"/>
      <c r="BS44" s="5"/>
      <c r="BT44" s="5"/>
    </row>
    <row r="45" spans="1:73" ht="12" customHeight="1">
      <c r="A45" s="1"/>
      <c r="B45" s="1"/>
      <c r="C45" s="1"/>
      <c r="G45" s="586"/>
      <c r="H45" s="586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577"/>
      <c r="V45" s="577"/>
      <c r="W45" s="577"/>
      <c r="X45" s="577"/>
      <c r="Y45" s="577"/>
      <c r="Z45" s="577"/>
      <c r="AA45" s="370"/>
      <c r="AB45" s="373"/>
      <c r="AC45" s="573"/>
      <c r="AD45" s="580"/>
      <c r="AE45" s="577"/>
      <c r="AF45" s="577"/>
      <c r="AG45" s="577"/>
      <c r="AH45" s="577"/>
      <c r="AI45" s="573"/>
      <c r="AJ45" s="574"/>
      <c r="AK45" s="573"/>
      <c r="AL45" s="574"/>
      <c r="AM45" s="573"/>
      <c r="AN45" s="574"/>
      <c r="AO45" s="573"/>
      <c r="AP45" s="574"/>
      <c r="AQ45" s="573"/>
      <c r="AR45" s="574"/>
      <c r="AS45" s="577"/>
      <c r="AT45" s="578"/>
      <c r="AU45" s="577"/>
      <c r="AV45" s="577"/>
      <c r="AW45" s="575"/>
      <c r="AX45" s="576"/>
      <c r="AY45" s="575"/>
      <c r="AZ45" s="576"/>
      <c r="BA45" s="575"/>
      <c r="BB45" s="576"/>
      <c r="BC45" s="575"/>
      <c r="BD45" s="576"/>
      <c r="BE45" s="575"/>
      <c r="BF45" s="576"/>
      <c r="BG45" s="575"/>
      <c r="BH45" s="576"/>
      <c r="BI45" s="575"/>
      <c r="BJ45" s="576"/>
      <c r="BK45" s="575"/>
      <c r="BL45" s="576"/>
      <c r="BM45" s="5"/>
      <c r="BN45" s="5"/>
      <c r="BO45" s="5"/>
      <c r="BP45" s="5"/>
      <c r="BQ45" s="5"/>
      <c r="BR45" s="5"/>
      <c r="BS45" s="5"/>
      <c r="BT45" s="5"/>
    </row>
    <row r="46" spans="1:73" ht="18" customHeight="1">
      <c r="A46" s="1"/>
      <c r="B46" s="1"/>
      <c r="C46" s="1"/>
      <c r="G46" s="586"/>
      <c r="H46" s="586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577"/>
      <c r="V46" s="577"/>
      <c r="W46" s="577"/>
      <c r="X46" s="577"/>
      <c r="Y46" s="577"/>
      <c r="Z46" s="577"/>
      <c r="AA46" s="371"/>
      <c r="AB46" s="374"/>
      <c r="AC46" s="575"/>
      <c r="AD46" s="581"/>
      <c r="AE46" s="577"/>
      <c r="AF46" s="577"/>
      <c r="AG46" s="577"/>
      <c r="AH46" s="577"/>
      <c r="AI46" s="575"/>
      <c r="AJ46" s="576"/>
      <c r="AK46" s="575"/>
      <c r="AL46" s="576"/>
      <c r="AM46" s="575"/>
      <c r="AN46" s="576"/>
      <c r="AO46" s="575"/>
      <c r="AP46" s="576"/>
      <c r="AQ46" s="575"/>
      <c r="AR46" s="576"/>
      <c r="AS46" s="577"/>
      <c r="AT46" s="578"/>
      <c r="AU46" s="577"/>
      <c r="AV46" s="577"/>
      <c r="AW46" s="16" t="s">
        <v>97</v>
      </c>
      <c r="AX46" s="16" t="s">
        <v>98</v>
      </c>
      <c r="AY46" s="16" t="s">
        <v>97</v>
      </c>
      <c r="AZ46" s="16" t="s">
        <v>98</v>
      </c>
      <c r="BA46" s="16" t="s">
        <v>97</v>
      </c>
      <c r="BB46" s="16" t="s">
        <v>98</v>
      </c>
      <c r="BC46" s="16" t="s">
        <v>97</v>
      </c>
      <c r="BD46" s="16" t="s">
        <v>98</v>
      </c>
      <c r="BE46" s="16" t="s">
        <v>97</v>
      </c>
      <c r="BF46" s="16" t="s">
        <v>98</v>
      </c>
      <c r="BG46" s="16" t="s">
        <v>97</v>
      </c>
      <c r="BH46" s="16" t="s">
        <v>98</v>
      </c>
      <c r="BI46" s="16" t="s">
        <v>97</v>
      </c>
      <c r="BJ46" s="16" t="s">
        <v>98</v>
      </c>
      <c r="BK46" s="16" t="s">
        <v>97</v>
      </c>
      <c r="BL46" s="16" t="s">
        <v>98</v>
      </c>
      <c r="BM46" s="5"/>
      <c r="BN46" s="5"/>
      <c r="BO46" s="5"/>
      <c r="BP46" s="5"/>
      <c r="BQ46" s="5"/>
      <c r="BR46" s="5"/>
      <c r="BS46" s="5"/>
      <c r="BT46" s="5"/>
    </row>
    <row r="47" spans="1:73" ht="12" customHeight="1">
      <c r="A47" s="1"/>
      <c r="B47" s="1"/>
      <c r="C47" s="1"/>
      <c r="G47" s="569">
        <v>1</v>
      </c>
      <c r="H47" s="569"/>
      <c r="I47" s="559">
        <v>2</v>
      </c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>
        <v>3</v>
      </c>
      <c r="V47" s="559"/>
      <c r="W47" s="559"/>
      <c r="X47" s="559">
        <v>4</v>
      </c>
      <c r="Y47" s="559"/>
      <c r="Z47" s="559"/>
      <c r="AA47" s="130">
        <v>5</v>
      </c>
      <c r="AB47" s="129">
        <v>6</v>
      </c>
      <c r="AC47" s="560">
        <v>7</v>
      </c>
      <c r="AD47" s="561"/>
      <c r="AE47" s="560">
        <v>8</v>
      </c>
      <c r="AF47" s="561"/>
      <c r="AG47" s="559">
        <v>9</v>
      </c>
      <c r="AH47" s="559"/>
      <c r="AI47" s="567">
        <v>10</v>
      </c>
      <c r="AJ47" s="568"/>
      <c r="AK47" s="567">
        <v>11</v>
      </c>
      <c r="AL47" s="568"/>
      <c r="AM47" s="559">
        <v>12</v>
      </c>
      <c r="AN47" s="559"/>
      <c r="AO47" s="559">
        <v>13</v>
      </c>
      <c r="AP47" s="559"/>
      <c r="AQ47" s="559">
        <v>14</v>
      </c>
      <c r="AR47" s="559"/>
      <c r="AS47" s="560">
        <v>15</v>
      </c>
      <c r="AT47" s="561"/>
      <c r="AU47" s="559">
        <v>16</v>
      </c>
      <c r="AV47" s="559"/>
      <c r="AW47" s="33">
        <v>17</v>
      </c>
      <c r="AX47" s="33">
        <v>18</v>
      </c>
      <c r="AY47" s="33">
        <v>19</v>
      </c>
      <c r="AZ47" s="33">
        <v>20</v>
      </c>
      <c r="BA47" s="33">
        <v>21</v>
      </c>
      <c r="BB47" s="33">
        <v>22</v>
      </c>
      <c r="BC47" s="33">
        <v>23</v>
      </c>
      <c r="BD47" s="59">
        <v>24</v>
      </c>
      <c r="BE47" s="33">
        <v>25</v>
      </c>
      <c r="BF47" s="33">
        <v>26</v>
      </c>
      <c r="BG47" s="33">
        <v>27</v>
      </c>
      <c r="BH47" s="33">
        <v>28</v>
      </c>
      <c r="BI47" s="33">
        <v>29</v>
      </c>
      <c r="BJ47" s="33">
        <v>30</v>
      </c>
      <c r="BK47" s="33">
        <v>31</v>
      </c>
      <c r="BL47" s="34">
        <v>32</v>
      </c>
      <c r="BM47" s="110"/>
      <c r="BN47" s="110"/>
      <c r="BO47" s="110"/>
      <c r="BP47" s="110"/>
      <c r="BQ47" s="110"/>
      <c r="BR47" s="110"/>
      <c r="BS47" s="110"/>
      <c r="BT47" s="110"/>
    </row>
    <row r="48" spans="1:73" ht="16.5" customHeight="1">
      <c r="A48" s="1"/>
      <c r="B48" s="1"/>
      <c r="C48" s="1"/>
      <c r="G48" s="565" t="s">
        <v>99</v>
      </c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  <c r="U48" s="566"/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6"/>
      <c r="AI48" s="566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566"/>
      <c r="AW48" s="566"/>
      <c r="AX48" s="566"/>
      <c r="AY48" s="566"/>
      <c r="AZ48" s="566"/>
      <c r="BA48" s="566"/>
      <c r="BB48" s="566"/>
      <c r="BC48" s="566"/>
      <c r="BD48" s="566"/>
      <c r="BE48" s="566"/>
      <c r="BF48" s="566"/>
      <c r="BG48" s="566"/>
      <c r="BH48" s="566"/>
      <c r="BI48" s="566"/>
      <c r="BJ48" s="566"/>
      <c r="BK48" s="566"/>
      <c r="BL48" s="566"/>
      <c r="BM48" s="348"/>
      <c r="BN48" s="348"/>
      <c r="BO48" s="348"/>
      <c r="BP48" s="348"/>
      <c r="BQ48" s="348"/>
      <c r="BR48" s="348"/>
      <c r="BS48" s="348"/>
      <c r="BT48" s="348"/>
      <c r="BU48" s="348"/>
    </row>
    <row r="49" spans="4:73" s="35" customFormat="1" ht="12.75" customHeight="1" thickBot="1">
      <c r="D49" s="2"/>
      <c r="E49" s="2"/>
      <c r="F49" s="2"/>
      <c r="G49" s="562" t="s">
        <v>100</v>
      </c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  <c r="AC49" s="563"/>
      <c r="AD49" s="563"/>
      <c r="AE49" s="563"/>
      <c r="AF49" s="563"/>
      <c r="AG49" s="563"/>
      <c r="AH49" s="563"/>
      <c r="AI49" s="563"/>
      <c r="AJ49" s="563"/>
      <c r="AK49" s="563"/>
      <c r="AL49" s="563"/>
      <c r="AM49" s="563"/>
      <c r="AN49" s="563"/>
      <c r="AO49" s="563"/>
      <c r="AP49" s="563"/>
      <c r="AQ49" s="563"/>
      <c r="AR49" s="563"/>
      <c r="AS49" s="563"/>
      <c r="AT49" s="563"/>
      <c r="AU49" s="563"/>
      <c r="AV49" s="563"/>
      <c r="AW49" s="564"/>
      <c r="AX49" s="564"/>
      <c r="AY49" s="564"/>
      <c r="AZ49" s="564"/>
      <c r="BA49" s="564"/>
      <c r="BB49" s="564"/>
      <c r="BC49" s="564"/>
      <c r="BD49" s="564"/>
      <c r="BE49" s="564"/>
      <c r="BF49" s="564"/>
      <c r="BG49" s="564"/>
      <c r="BH49" s="564"/>
      <c r="BI49" s="564"/>
      <c r="BJ49" s="564"/>
      <c r="BK49" s="564"/>
      <c r="BL49" s="564"/>
      <c r="BM49" s="347"/>
      <c r="BN49" s="347"/>
      <c r="BO49" s="347"/>
      <c r="BP49" s="347"/>
      <c r="BQ49" s="347"/>
      <c r="BR49" s="347"/>
      <c r="BS49" s="347"/>
      <c r="BT49" s="347"/>
      <c r="BU49" s="347"/>
    </row>
    <row r="50" spans="4:73" s="35" customFormat="1" ht="11.1" customHeight="1">
      <c r="D50" s="2"/>
      <c r="E50" s="2"/>
      <c r="F50" s="2"/>
      <c r="G50" s="152">
        <v>1</v>
      </c>
      <c r="H50" s="153"/>
      <c r="I50" s="375" t="s">
        <v>101</v>
      </c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7"/>
      <c r="U50" s="152">
        <v>2</v>
      </c>
      <c r="V50" s="180"/>
      <c r="W50" s="153"/>
      <c r="X50" s="152"/>
      <c r="Y50" s="180"/>
      <c r="Z50" s="153"/>
      <c r="AA50" s="177"/>
      <c r="AB50" s="177"/>
      <c r="AC50" s="152"/>
      <c r="AD50" s="153"/>
      <c r="AE50" s="152">
        <f>AG50*30</f>
        <v>120</v>
      </c>
      <c r="AF50" s="153"/>
      <c r="AG50" s="152">
        <v>4</v>
      </c>
      <c r="AH50" s="153"/>
      <c r="AI50" s="148">
        <f>SUM(AK50:AR51)</f>
        <v>52</v>
      </c>
      <c r="AJ50" s="149"/>
      <c r="AK50" s="148">
        <v>28</v>
      </c>
      <c r="AL50" s="149"/>
      <c r="AM50" s="148">
        <v>24</v>
      </c>
      <c r="AN50" s="149"/>
      <c r="AO50" s="152"/>
      <c r="AP50" s="153"/>
      <c r="AQ50" s="158"/>
      <c r="AR50" s="159"/>
      <c r="AS50" s="158">
        <v>8</v>
      </c>
      <c r="AT50" s="159"/>
      <c r="AU50" s="158">
        <f>AE50-AI50-AS50</f>
        <v>60</v>
      </c>
      <c r="AV50" s="162"/>
      <c r="AW50" s="556"/>
      <c r="AX50" s="554"/>
      <c r="AY50" s="557">
        <v>3</v>
      </c>
      <c r="AZ50" s="558"/>
      <c r="BA50" s="556"/>
      <c r="BB50" s="554"/>
      <c r="BC50" s="554"/>
      <c r="BD50" s="555"/>
      <c r="BE50" s="556"/>
      <c r="BF50" s="554"/>
      <c r="BG50" s="554"/>
      <c r="BH50" s="555"/>
      <c r="BI50" s="556"/>
      <c r="BJ50" s="554"/>
      <c r="BK50" s="554"/>
      <c r="BL50" s="554"/>
      <c r="BM50" s="347"/>
      <c r="BN50" s="347"/>
      <c r="BO50" s="347"/>
      <c r="BP50" s="347"/>
      <c r="BQ50" s="347"/>
      <c r="BR50" s="347"/>
      <c r="BS50" s="347"/>
      <c r="BT50" s="347"/>
      <c r="BU50" s="347"/>
    </row>
    <row r="51" spans="4:73" s="35" customFormat="1" ht="13.5" customHeight="1">
      <c r="D51" s="2"/>
      <c r="E51" s="2"/>
      <c r="F51" s="2"/>
      <c r="G51" s="154"/>
      <c r="H51" s="155"/>
      <c r="I51" s="378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80"/>
      <c r="U51" s="154"/>
      <c r="V51" s="175"/>
      <c r="W51" s="155"/>
      <c r="X51" s="154"/>
      <c r="Y51" s="175"/>
      <c r="Z51" s="155"/>
      <c r="AA51" s="177"/>
      <c r="AB51" s="177"/>
      <c r="AC51" s="154"/>
      <c r="AD51" s="155"/>
      <c r="AE51" s="154"/>
      <c r="AF51" s="155"/>
      <c r="AG51" s="154"/>
      <c r="AH51" s="155"/>
      <c r="AI51" s="150"/>
      <c r="AJ51" s="151"/>
      <c r="AK51" s="150"/>
      <c r="AL51" s="151"/>
      <c r="AM51" s="150"/>
      <c r="AN51" s="151"/>
      <c r="AO51" s="154"/>
      <c r="AP51" s="155"/>
      <c r="AQ51" s="160"/>
      <c r="AR51" s="161"/>
      <c r="AS51" s="160"/>
      <c r="AT51" s="161"/>
      <c r="AU51" s="160"/>
      <c r="AV51" s="163"/>
      <c r="AW51" s="131"/>
      <c r="AX51" s="132"/>
      <c r="AY51" s="132">
        <v>28</v>
      </c>
      <c r="AZ51" s="133">
        <v>24</v>
      </c>
      <c r="BA51" s="131"/>
      <c r="BB51" s="132"/>
      <c r="BC51" s="132"/>
      <c r="BD51" s="133"/>
      <c r="BE51" s="131"/>
      <c r="BF51" s="132"/>
      <c r="BG51" s="132"/>
      <c r="BH51" s="133"/>
      <c r="BI51" s="131"/>
      <c r="BJ51" s="132"/>
      <c r="BK51" s="132"/>
      <c r="BL51" s="132"/>
      <c r="BM51" s="347"/>
      <c r="BN51" s="347"/>
      <c r="BO51" s="347"/>
      <c r="BP51" s="347"/>
      <c r="BQ51" s="347"/>
      <c r="BR51" s="347"/>
      <c r="BS51" s="347"/>
      <c r="BT51" s="347"/>
      <c r="BU51" s="347"/>
    </row>
    <row r="52" spans="4:73" s="35" customFormat="1" ht="11.1" customHeight="1">
      <c r="D52" s="2"/>
      <c r="E52" s="2"/>
      <c r="F52" s="2"/>
      <c r="G52" s="152">
        <v>2</v>
      </c>
      <c r="H52" s="153"/>
      <c r="I52" s="327" t="s">
        <v>102</v>
      </c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38"/>
      <c r="U52" s="152">
        <v>1</v>
      </c>
      <c r="V52" s="180"/>
      <c r="W52" s="153"/>
      <c r="X52" s="152"/>
      <c r="Y52" s="180"/>
      <c r="Z52" s="153"/>
      <c r="AA52" s="177"/>
      <c r="AB52" s="177"/>
      <c r="AC52" s="152"/>
      <c r="AD52" s="153"/>
      <c r="AE52" s="152">
        <f>AG52*30</f>
        <v>120</v>
      </c>
      <c r="AF52" s="153"/>
      <c r="AG52" s="152">
        <v>4</v>
      </c>
      <c r="AH52" s="153"/>
      <c r="AI52" s="148">
        <f>SUM(AK52:AR53)</f>
        <v>42</v>
      </c>
      <c r="AJ52" s="149"/>
      <c r="AK52" s="148"/>
      <c r="AL52" s="149"/>
      <c r="AM52" s="148">
        <v>42</v>
      </c>
      <c r="AN52" s="149"/>
      <c r="AO52" s="152"/>
      <c r="AP52" s="153"/>
      <c r="AQ52" s="158"/>
      <c r="AR52" s="159"/>
      <c r="AS52" s="158">
        <v>8</v>
      </c>
      <c r="AT52" s="159"/>
      <c r="AU52" s="158">
        <f>AE52-AI52-AS52</f>
        <v>70</v>
      </c>
      <c r="AV52" s="162"/>
      <c r="AW52" s="539">
        <v>2.5</v>
      </c>
      <c r="AX52" s="540"/>
      <c r="AY52" s="540"/>
      <c r="AZ52" s="541"/>
      <c r="BA52" s="539"/>
      <c r="BB52" s="540"/>
      <c r="BC52" s="540"/>
      <c r="BD52" s="541"/>
      <c r="BE52" s="539"/>
      <c r="BF52" s="540"/>
      <c r="BG52" s="540"/>
      <c r="BH52" s="541"/>
      <c r="BI52" s="539"/>
      <c r="BJ52" s="540"/>
      <c r="BK52" s="540"/>
      <c r="BL52" s="540"/>
      <c r="BM52" s="347"/>
      <c r="BN52" s="347"/>
      <c r="BO52" s="347"/>
      <c r="BP52" s="347"/>
      <c r="BQ52" s="347"/>
      <c r="BR52" s="347"/>
      <c r="BS52" s="347"/>
      <c r="BT52" s="347"/>
      <c r="BU52" s="347"/>
    </row>
    <row r="53" spans="4:73" s="35" customFormat="1" ht="15" customHeight="1">
      <c r="D53" s="2"/>
      <c r="E53" s="2"/>
      <c r="F53" s="2"/>
      <c r="G53" s="154"/>
      <c r="H53" s="155"/>
      <c r="I53" s="339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1"/>
      <c r="U53" s="154"/>
      <c r="V53" s="175"/>
      <c r="W53" s="155"/>
      <c r="X53" s="154"/>
      <c r="Y53" s="175"/>
      <c r="Z53" s="155"/>
      <c r="AA53" s="177"/>
      <c r="AB53" s="177"/>
      <c r="AC53" s="154"/>
      <c r="AD53" s="155"/>
      <c r="AE53" s="154"/>
      <c r="AF53" s="155"/>
      <c r="AG53" s="154"/>
      <c r="AH53" s="155"/>
      <c r="AI53" s="150"/>
      <c r="AJ53" s="151"/>
      <c r="AK53" s="150"/>
      <c r="AL53" s="151"/>
      <c r="AM53" s="150"/>
      <c r="AN53" s="151"/>
      <c r="AO53" s="154"/>
      <c r="AP53" s="155"/>
      <c r="AQ53" s="160"/>
      <c r="AR53" s="161"/>
      <c r="AS53" s="160"/>
      <c r="AT53" s="161"/>
      <c r="AU53" s="160"/>
      <c r="AV53" s="163"/>
      <c r="AW53" s="131"/>
      <c r="AX53" s="132">
        <v>42</v>
      </c>
      <c r="AY53" s="132"/>
      <c r="AZ53" s="133"/>
      <c r="BA53" s="131"/>
      <c r="BB53" s="132"/>
      <c r="BC53" s="132"/>
      <c r="BD53" s="133"/>
      <c r="BE53" s="131"/>
      <c r="BF53" s="132"/>
      <c r="BG53" s="132"/>
      <c r="BH53" s="133"/>
      <c r="BI53" s="131"/>
      <c r="BJ53" s="132"/>
      <c r="BK53" s="132"/>
      <c r="BL53" s="132"/>
      <c r="BM53" s="347"/>
      <c r="BN53" s="347"/>
      <c r="BO53" s="347"/>
      <c r="BP53" s="347"/>
      <c r="BQ53" s="347"/>
      <c r="BR53" s="347"/>
      <c r="BS53" s="347"/>
      <c r="BT53" s="347"/>
      <c r="BU53" s="347"/>
    </row>
    <row r="54" spans="4:73" s="35" customFormat="1" ht="15" customHeight="1">
      <c r="D54" s="2"/>
      <c r="E54" s="2"/>
      <c r="F54" s="2"/>
      <c r="G54" s="152">
        <v>3</v>
      </c>
      <c r="H54" s="153"/>
      <c r="I54" s="327" t="s">
        <v>103</v>
      </c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38"/>
      <c r="U54" s="152">
        <v>4.8</v>
      </c>
      <c r="V54" s="180"/>
      <c r="W54" s="153"/>
      <c r="X54" s="152">
        <v>2.6</v>
      </c>
      <c r="Y54" s="180"/>
      <c r="Z54" s="153"/>
      <c r="AA54" s="177"/>
      <c r="AB54" s="177"/>
      <c r="AC54" s="152"/>
      <c r="AD54" s="153"/>
      <c r="AE54" s="152">
        <f>AG54*30</f>
        <v>300</v>
      </c>
      <c r="AF54" s="153"/>
      <c r="AG54" s="152">
        <v>10</v>
      </c>
      <c r="AH54" s="153"/>
      <c r="AI54" s="148">
        <v>280</v>
      </c>
      <c r="AJ54" s="149"/>
      <c r="AK54" s="148"/>
      <c r="AL54" s="149"/>
      <c r="AM54" s="148">
        <v>280</v>
      </c>
      <c r="AN54" s="149"/>
      <c r="AO54" s="152"/>
      <c r="AP54" s="153"/>
      <c r="AQ54" s="158"/>
      <c r="AR54" s="159"/>
      <c r="AS54" s="158">
        <v>18</v>
      </c>
      <c r="AT54" s="159"/>
      <c r="AU54" s="158">
        <f>AE54-AI54-AS54</f>
        <v>2</v>
      </c>
      <c r="AV54" s="162"/>
      <c r="AW54" s="542">
        <v>2</v>
      </c>
      <c r="AX54" s="543"/>
      <c r="AY54" s="543">
        <v>2</v>
      </c>
      <c r="AZ54" s="544"/>
      <c r="BA54" s="542">
        <v>2</v>
      </c>
      <c r="BB54" s="543"/>
      <c r="BC54" s="543">
        <v>2</v>
      </c>
      <c r="BD54" s="544"/>
      <c r="BE54" s="542">
        <v>2</v>
      </c>
      <c r="BF54" s="543"/>
      <c r="BG54" s="543">
        <v>2</v>
      </c>
      <c r="BH54" s="544"/>
      <c r="BI54" s="542">
        <v>2</v>
      </c>
      <c r="BJ54" s="543"/>
      <c r="BK54" s="543">
        <v>3.5</v>
      </c>
      <c r="BL54" s="543"/>
      <c r="BM54" s="347"/>
      <c r="BN54" s="347"/>
      <c r="BO54" s="347"/>
      <c r="BP54" s="347"/>
      <c r="BQ54" s="347"/>
      <c r="BR54" s="347"/>
      <c r="BS54" s="347"/>
      <c r="BT54" s="347"/>
      <c r="BU54" s="347"/>
    </row>
    <row r="55" spans="4:73" s="35" customFormat="1" ht="15" customHeight="1">
      <c r="D55" s="2"/>
      <c r="E55" s="2"/>
      <c r="F55" s="2"/>
      <c r="G55" s="154"/>
      <c r="H55" s="155"/>
      <c r="I55" s="339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1"/>
      <c r="U55" s="154"/>
      <c r="V55" s="175"/>
      <c r="W55" s="155"/>
      <c r="X55" s="154"/>
      <c r="Y55" s="175"/>
      <c r="Z55" s="155"/>
      <c r="AA55" s="177"/>
      <c r="AB55" s="177"/>
      <c r="AC55" s="154"/>
      <c r="AD55" s="155"/>
      <c r="AE55" s="154"/>
      <c r="AF55" s="155"/>
      <c r="AG55" s="154"/>
      <c r="AH55" s="155"/>
      <c r="AI55" s="150"/>
      <c r="AJ55" s="151"/>
      <c r="AK55" s="150"/>
      <c r="AL55" s="151"/>
      <c r="AM55" s="150"/>
      <c r="AN55" s="151"/>
      <c r="AO55" s="154"/>
      <c r="AP55" s="155"/>
      <c r="AQ55" s="160"/>
      <c r="AR55" s="161"/>
      <c r="AS55" s="160"/>
      <c r="AT55" s="161"/>
      <c r="AU55" s="160"/>
      <c r="AV55" s="163"/>
      <c r="AW55" s="131"/>
      <c r="AX55" s="132">
        <v>36</v>
      </c>
      <c r="AY55" s="132"/>
      <c r="AZ55" s="133">
        <v>34</v>
      </c>
      <c r="BA55" s="131"/>
      <c r="BB55" s="132">
        <v>36</v>
      </c>
      <c r="BC55" s="132"/>
      <c r="BD55" s="133">
        <v>34</v>
      </c>
      <c r="BE55" s="131"/>
      <c r="BF55" s="132">
        <v>36</v>
      </c>
      <c r="BG55" s="132"/>
      <c r="BH55" s="133">
        <v>34</v>
      </c>
      <c r="BI55" s="131"/>
      <c r="BJ55" s="132">
        <v>36</v>
      </c>
      <c r="BK55" s="132"/>
      <c r="BL55" s="132">
        <v>34</v>
      </c>
      <c r="BM55" s="347"/>
      <c r="BN55" s="347"/>
      <c r="BO55" s="347"/>
      <c r="BP55" s="347"/>
      <c r="BQ55" s="347"/>
      <c r="BR55" s="347"/>
      <c r="BS55" s="347"/>
      <c r="BT55" s="347"/>
      <c r="BU55" s="347"/>
    </row>
    <row r="56" spans="4:73" s="35" customFormat="1" ht="11.1" customHeight="1">
      <c r="D56" s="2"/>
      <c r="E56" s="2"/>
      <c r="F56" s="2"/>
      <c r="G56" s="152">
        <v>4</v>
      </c>
      <c r="H56" s="153"/>
      <c r="I56" s="546" t="s">
        <v>104</v>
      </c>
      <c r="J56" s="547"/>
      <c r="K56" s="547"/>
      <c r="L56" s="547"/>
      <c r="M56" s="547"/>
      <c r="N56" s="547"/>
      <c r="O56" s="547"/>
      <c r="P56" s="547"/>
      <c r="Q56" s="547"/>
      <c r="R56" s="547"/>
      <c r="S56" s="547"/>
      <c r="T56" s="548"/>
      <c r="U56" s="152">
        <v>4</v>
      </c>
      <c r="V56" s="180"/>
      <c r="W56" s="153"/>
      <c r="X56" s="152"/>
      <c r="Y56" s="180"/>
      <c r="Z56" s="153"/>
      <c r="AA56" s="177"/>
      <c r="AB56" s="177"/>
      <c r="AC56" s="152"/>
      <c r="AD56" s="153"/>
      <c r="AE56" s="152">
        <f>AG56*30</f>
        <v>120</v>
      </c>
      <c r="AF56" s="153"/>
      <c r="AG56" s="152">
        <v>4</v>
      </c>
      <c r="AH56" s="153"/>
      <c r="AI56" s="148">
        <f>SUM(AK56:AR57)</f>
        <v>42</v>
      </c>
      <c r="AJ56" s="149"/>
      <c r="AK56" s="148">
        <v>26</v>
      </c>
      <c r="AL56" s="149"/>
      <c r="AM56" s="148">
        <v>16</v>
      </c>
      <c r="AN56" s="149"/>
      <c r="AO56" s="152"/>
      <c r="AP56" s="153"/>
      <c r="AQ56" s="158"/>
      <c r="AR56" s="159"/>
      <c r="AS56" s="158">
        <v>8</v>
      </c>
      <c r="AT56" s="159"/>
      <c r="AU56" s="158">
        <f>AE56-AI56-AS56</f>
        <v>70</v>
      </c>
      <c r="AV56" s="162"/>
      <c r="AW56" s="539"/>
      <c r="AX56" s="540"/>
      <c r="AY56" s="540"/>
      <c r="AZ56" s="541"/>
      <c r="BA56" s="539"/>
      <c r="BB56" s="540"/>
      <c r="BC56" s="540">
        <v>2.5</v>
      </c>
      <c r="BD56" s="541"/>
      <c r="BE56" s="539"/>
      <c r="BF56" s="540"/>
      <c r="BG56" s="540"/>
      <c r="BH56" s="541"/>
      <c r="BI56" s="539"/>
      <c r="BJ56" s="540"/>
      <c r="BK56" s="540"/>
      <c r="BL56" s="540"/>
      <c r="BM56" s="347"/>
      <c r="BN56" s="347"/>
      <c r="BO56" s="347"/>
      <c r="BP56" s="347"/>
      <c r="BQ56" s="347"/>
      <c r="BR56" s="347"/>
      <c r="BS56" s="347"/>
      <c r="BT56" s="347"/>
      <c r="BU56" s="347"/>
    </row>
    <row r="57" spans="4:73" s="35" customFormat="1" ht="11.1" customHeight="1">
      <c r="D57" s="2"/>
      <c r="E57" s="2"/>
      <c r="F57" s="2"/>
      <c r="G57" s="154"/>
      <c r="H57" s="155"/>
      <c r="I57" s="549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1"/>
      <c r="U57" s="154"/>
      <c r="V57" s="175"/>
      <c r="W57" s="155"/>
      <c r="X57" s="154"/>
      <c r="Y57" s="175"/>
      <c r="Z57" s="155"/>
      <c r="AA57" s="177"/>
      <c r="AB57" s="177"/>
      <c r="AC57" s="154"/>
      <c r="AD57" s="155"/>
      <c r="AE57" s="154"/>
      <c r="AF57" s="155"/>
      <c r="AG57" s="154"/>
      <c r="AH57" s="155"/>
      <c r="AI57" s="150"/>
      <c r="AJ57" s="151"/>
      <c r="AK57" s="150"/>
      <c r="AL57" s="151"/>
      <c r="AM57" s="150"/>
      <c r="AN57" s="151"/>
      <c r="AO57" s="154"/>
      <c r="AP57" s="155"/>
      <c r="AQ57" s="160"/>
      <c r="AR57" s="161"/>
      <c r="AS57" s="160"/>
      <c r="AT57" s="161"/>
      <c r="AU57" s="160"/>
      <c r="AV57" s="163"/>
      <c r="AW57" s="131"/>
      <c r="AX57" s="132"/>
      <c r="AY57" s="132"/>
      <c r="AZ57" s="133"/>
      <c r="BA57" s="131"/>
      <c r="BB57" s="132"/>
      <c r="BC57" s="132">
        <v>26</v>
      </c>
      <c r="BD57" s="133">
        <v>16</v>
      </c>
      <c r="BE57" s="131"/>
      <c r="BF57" s="132"/>
      <c r="BG57" s="132"/>
      <c r="BH57" s="133"/>
      <c r="BI57" s="131"/>
      <c r="BJ57" s="132"/>
      <c r="BK57" s="132"/>
      <c r="BL57" s="132"/>
      <c r="BM57" s="347"/>
      <c r="BN57" s="347"/>
      <c r="BO57" s="347"/>
      <c r="BP57" s="347"/>
      <c r="BQ57" s="347"/>
      <c r="BR57" s="347"/>
      <c r="BS57" s="347"/>
      <c r="BT57" s="347"/>
      <c r="BU57" s="347"/>
    </row>
    <row r="58" spans="4:73" s="35" customFormat="1" ht="11.1" customHeight="1">
      <c r="D58" s="2"/>
      <c r="E58" s="2"/>
      <c r="F58" s="2"/>
      <c r="G58" s="152">
        <v>5</v>
      </c>
      <c r="H58" s="153"/>
      <c r="I58" s="546" t="s">
        <v>105</v>
      </c>
      <c r="J58" s="547"/>
      <c r="K58" s="547"/>
      <c r="L58" s="547"/>
      <c r="M58" s="547"/>
      <c r="N58" s="547"/>
      <c r="O58" s="547"/>
      <c r="P58" s="547"/>
      <c r="Q58" s="547"/>
      <c r="R58" s="547"/>
      <c r="S58" s="547"/>
      <c r="T58" s="548"/>
      <c r="U58" s="152"/>
      <c r="V58" s="180"/>
      <c r="W58" s="153"/>
      <c r="X58" s="152">
        <v>3</v>
      </c>
      <c r="Y58" s="180"/>
      <c r="Z58" s="153"/>
      <c r="AA58" s="177"/>
      <c r="AB58" s="177"/>
      <c r="AC58" s="152"/>
      <c r="AD58" s="153"/>
      <c r="AE58" s="152">
        <v>120</v>
      </c>
      <c r="AF58" s="153"/>
      <c r="AG58" s="152">
        <v>4</v>
      </c>
      <c r="AH58" s="153"/>
      <c r="AI58" s="148">
        <v>54</v>
      </c>
      <c r="AJ58" s="149"/>
      <c r="AK58" s="148">
        <v>24</v>
      </c>
      <c r="AL58" s="149"/>
      <c r="AM58" s="148"/>
      <c r="AN58" s="149"/>
      <c r="AO58" s="152">
        <v>30</v>
      </c>
      <c r="AP58" s="153"/>
      <c r="AQ58" s="158"/>
      <c r="AR58" s="159"/>
      <c r="AS58" s="158">
        <v>8</v>
      </c>
      <c r="AT58" s="159"/>
      <c r="AU58" s="158">
        <f>AE58-AI58-AS58</f>
        <v>58</v>
      </c>
      <c r="AV58" s="162"/>
      <c r="AW58" s="539"/>
      <c r="AX58" s="540"/>
      <c r="AY58" s="552"/>
      <c r="AZ58" s="553"/>
      <c r="BA58" s="539">
        <v>3</v>
      </c>
      <c r="BB58" s="540"/>
      <c r="BC58" s="540"/>
      <c r="BD58" s="541"/>
      <c r="BE58" s="539"/>
      <c r="BF58" s="540"/>
      <c r="BG58" s="540"/>
      <c r="BH58" s="541"/>
      <c r="BI58" s="539"/>
      <c r="BJ58" s="540"/>
      <c r="BK58" s="540"/>
      <c r="BL58" s="540"/>
      <c r="BM58" s="347"/>
      <c r="BN58" s="347"/>
      <c r="BO58" s="347"/>
      <c r="BP58" s="347"/>
      <c r="BQ58" s="347"/>
      <c r="BR58" s="347"/>
      <c r="BS58" s="347"/>
      <c r="BT58" s="347"/>
      <c r="BU58" s="347"/>
    </row>
    <row r="59" spans="4:73" s="35" customFormat="1" ht="15.75" customHeight="1">
      <c r="D59" s="2"/>
      <c r="E59" s="2"/>
      <c r="F59" s="2"/>
      <c r="G59" s="154"/>
      <c r="H59" s="155"/>
      <c r="I59" s="549"/>
      <c r="J59" s="550"/>
      <c r="K59" s="550"/>
      <c r="L59" s="550"/>
      <c r="M59" s="550"/>
      <c r="N59" s="550"/>
      <c r="O59" s="550"/>
      <c r="P59" s="550"/>
      <c r="Q59" s="550"/>
      <c r="R59" s="550"/>
      <c r="S59" s="550"/>
      <c r="T59" s="551"/>
      <c r="U59" s="154"/>
      <c r="V59" s="175"/>
      <c r="W59" s="155"/>
      <c r="X59" s="154"/>
      <c r="Y59" s="175"/>
      <c r="Z59" s="155"/>
      <c r="AA59" s="177"/>
      <c r="AB59" s="177"/>
      <c r="AC59" s="154"/>
      <c r="AD59" s="155"/>
      <c r="AE59" s="154"/>
      <c r="AF59" s="155"/>
      <c r="AG59" s="154"/>
      <c r="AH59" s="155"/>
      <c r="AI59" s="150"/>
      <c r="AJ59" s="151"/>
      <c r="AK59" s="150"/>
      <c r="AL59" s="151"/>
      <c r="AM59" s="150"/>
      <c r="AN59" s="151"/>
      <c r="AO59" s="154"/>
      <c r="AP59" s="155"/>
      <c r="AQ59" s="160"/>
      <c r="AR59" s="161"/>
      <c r="AS59" s="160"/>
      <c r="AT59" s="161"/>
      <c r="AU59" s="160"/>
      <c r="AV59" s="163"/>
      <c r="AW59" s="131"/>
      <c r="AX59" s="132"/>
      <c r="AY59" s="82"/>
      <c r="AZ59" s="83"/>
      <c r="BA59" s="131">
        <v>24</v>
      </c>
      <c r="BB59" s="132">
        <v>30</v>
      </c>
      <c r="BC59" s="132"/>
      <c r="BD59" s="133"/>
      <c r="BE59" s="131"/>
      <c r="BF59" s="132"/>
      <c r="BG59" s="132"/>
      <c r="BH59" s="133"/>
      <c r="BI59" s="131"/>
      <c r="BJ59" s="132"/>
      <c r="BK59" s="132"/>
      <c r="BL59" s="132"/>
      <c r="BM59" s="347"/>
      <c r="BN59" s="347"/>
      <c r="BO59" s="347"/>
      <c r="BP59" s="347"/>
      <c r="BQ59" s="347"/>
      <c r="BR59" s="347"/>
      <c r="BS59" s="347"/>
      <c r="BT59" s="347"/>
      <c r="BU59" s="347"/>
    </row>
    <row r="60" spans="4:73" s="35" customFormat="1" ht="11.1" customHeight="1">
      <c r="D60" s="128"/>
      <c r="E60" s="128"/>
      <c r="F60" s="128"/>
      <c r="G60" s="152">
        <v>6</v>
      </c>
      <c r="H60" s="153"/>
      <c r="I60" s="327" t="s">
        <v>106</v>
      </c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38"/>
      <c r="U60" s="152"/>
      <c r="V60" s="180"/>
      <c r="W60" s="153"/>
      <c r="X60" s="152">
        <v>1</v>
      </c>
      <c r="Y60" s="180"/>
      <c r="Z60" s="153"/>
      <c r="AA60" s="214"/>
      <c r="AB60" s="177"/>
      <c r="AC60" s="152"/>
      <c r="AD60" s="153"/>
      <c r="AE60" s="152">
        <f>AG60*30</f>
        <v>60</v>
      </c>
      <c r="AF60" s="153"/>
      <c r="AG60" s="152">
        <v>2</v>
      </c>
      <c r="AH60" s="153"/>
      <c r="AI60" s="148">
        <v>28</v>
      </c>
      <c r="AJ60" s="149"/>
      <c r="AK60" s="148"/>
      <c r="AL60" s="149"/>
      <c r="AM60" s="148">
        <v>28</v>
      </c>
      <c r="AN60" s="149"/>
      <c r="AO60" s="152"/>
      <c r="AP60" s="153"/>
      <c r="AQ60" s="158"/>
      <c r="AR60" s="159"/>
      <c r="AS60" s="158">
        <v>4</v>
      </c>
      <c r="AT60" s="159"/>
      <c r="AU60" s="158">
        <f>AE60-AI60-AS60</f>
        <v>28</v>
      </c>
      <c r="AV60" s="162"/>
      <c r="AW60" s="539">
        <v>1.5</v>
      </c>
      <c r="AX60" s="540"/>
      <c r="AY60" s="543"/>
      <c r="AZ60" s="544"/>
      <c r="BA60" s="539"/>
      <c r="BB60" s="540"/>
      <c r="BC60" s="543"/>
      <c r="BD60" s="544"/>
      <c r="BE60" s="539"/>
      <c r="BF60" s="540"/>
      <c r="BG60" s="540"/>
      <c r="BH60" s="541"/>
      <c r="BI60" s="539"/>
      <c r="BJ60" s="540"/>
      <c r="BK60" s="540"/>
      <c r="BL60" s="540"/>
      <c r="BM60" s="347"/>
      <c r="BN60" s="347"/>
      <c r="BO60" s="347"/>
      <c r="BP60" s="347"/>
      <c r="BQ60" s="347"/>
      <c r="BR60" s="347"/>
      <c r="BS60" s="347"/>
      <c r="BT60" s="347"/>
      <c r="BU60" s="347"/>
    </row>
    <row r="61" spans="4:73" s="35" customFormat="1" ht="9.75" customHeight="1">
      <c r="D61" s="128"/>
      <c r="E61" s="128"/>
      <c r="F61" s="128"/>
      <c r="G61" s="154"/>
      <c r="H61" s="155"/>
      <c r="I61" s="339"/>
      <c r="J61" s="340"/>
      <c r="K61" s="340"/>
      <c r="L61" s="340"/>
      <c r="M61" s="340"/>
      <c r="N61" s="340"/>
      <c r="O61" s="340"/>
      <c r="P61" s="340"/>
      <c r="Q61" s="340"/>
      <c r="R61" s="340"/>
      <c r="S61" s="340"/>
      <c r="T61" s="341"/>
      <c r="U61" s="154"/>
      <c r="V61" s="175"/>
      <c r="W61" s="155"/>
      <c r="X61" s="154"/>
      <c r="Y61" s="175"/>
      <c r="Z61" s="155"/>
      <c r="AA61" s="545"/>
      <c r="AB61" s="177"/>
      <c r="AC61" s="154"/>
      <c r="AD61" s="155"/>
      <c r="AE61" s="154"/>
      <c r="AF61" s="155"/>
      <c r="AG61" s="154"/>
      <c r="AH61" s="155"/>
      <c r="AI61" s="150"/>
      <c r="AJ61" s="151"/>
      <c r="AK61" s="150"/>
      <c r="AL61" s="151"/>
      <c r="AM61" s="150"/>
      <c r="AN61" s="151"/>
      <c r="AO61" s="154"/>
      <c r="AP61" s="155"/>
      <c r="AQ61" s="160"/>
      <c r="AR61" s="161"/>
      <c r="AS61" s="160"/>
      <c r="AT61" s="161"/>
      <c r="AU61" s="160"/>
      <c r="AV61" s="163"/>
      <c r="AW61" s="131"/>
      <c r="AX61" s="132">
        <v>28</v>
      </c>
      <c r="AY61" s="132"/>
      <c r="AZ61" s="133"/>
      <c r="BA61" s="131"/>
      <c r="BB61" s="132"/>
      <c r="BC61" s="132"/>
      <c r="BD61" s="133"/>
      <c r="BE61" s="131"/>
      <c r="BF61" s="132"/>
      <c r="BG61" s="132"/>
      <c r="BH61" s="133"/>
      <c r="BI61" s="131"/>
      <c r="BJ61" s="132"/>
      <c r="BK61" s="132"/>
      <c r="BL61" s="132"/>
      <c r="BM61" s="347"/>
      <c r="BN61" s="347"/>
      <c r="BO61" s="347"/>
      <c r="BP61" s="347"/>
      <c r="BQ61" s="347"/>
      <c r="BR61" s="347"/>
      <c r="BS61" s="347"/>
      <c r="BT61" s="347"/>
      <c r="BU61" s="347"/>
    </row>
    <row r="62" spans="4:73" s="35" customFormat="1" ht="15" customHeight="1">
      <c r="D62" s="128"/>
      <c r="E62" s="128"/>
      <c r="F62" s="128"/>
      <c r="G62" s="152">
        <v>7</v>
      </c>
      <c r="H62" s="153"/>
      <c r="I62" s="327" t="s">
        <v>107</v>
      </c>
      <c r="J62" s="328"/>
      <c r="K62" s="328"/>
      <c r="L62" s="328"/>
      <c r="M62" s="328"/>
      <c r="N62" s="328"/>
      <c r="O62" s="328"/>
      <c r="P62" s="328"/>
      <c r="Q62" s="328"/>
      <c r="R62" s="328"/>
      <c r="S62" s="328"/>
      <c r="T62" s="338"/>
      <c r="U62" s="152"/>
      <c r="V62" s="180"/>
      <c r="W62" s="153"/>
      <c r="X62" s="152">
        <v>1</v>
      </c>
      <c r="Y62" s="180"/>
      <c r="Z62" s="153"/>
      <c r="AA62" s="177"/>
      <c r="AB62" s="177"/>
      <c r="AC62" s="152"/>
      <c r="AD62" s="153"/>
      <c r="AE62" s="152">
        <f>AG62*30</f>
        <v>60</v>
      </c>
      <c r="AF62" s="153"/>
      <c r="AG62" s="152">
        <v>2</v>
      </c>
      <c r="AH62" s="153"/>
      <c r="AI62" s="148">
        <f>SUM(AK62:AR63)</f>
        <v>18</v>
      </c>
      <c r="AJ62" s="149"/>
      <c r="AK62" s="148">
        <v>18</v>
      </c>
      <c r="AL62" s="149"/>
      <c r="AM62" s="148"/>
      <c r="AN62" s="149"/>
      <c r="AO62" s="148"/>
      <c r="AP62" s="149"/>
      <c r="AQ62" s="158"/>
      <c r="AR62" s="159"/>
      <c r="AS62" s="158">
        <v>4</v>
      </c>
      <c r="AT62" s="159"/>
      <c r="AU62" s="158">
        <f>AE62-AI62-AS62</f>
        <v>38</v>
      </c>
      <c r="AV62" s="162"/>
      <c r="AW62" s="542">
        <v>1</v>
      </c>
      <c r="AX62" s="543"/>
      <c r="AY62" s="540"/>
      <c r="AZ62" s="541"/>
      <c r="BA62" s="539"/>
      <c r="BB62" s="540"/>
      <c r="BC62" s="540"/>
      <c r="BD62" s="541"/>
      <c r="BE62" s="539"/>
      <c r="BF62" s="540"/>
      <c r="BG62" s="540"/>
      <c r="BH62" s="541"/>
      <c r="BI62" s="539"/>
      <c r="BJ62" s="540"/>
      <c r="BK62" s="540"/>
      <c r="BL62" s="540"/>
      <c r="BM62" s="347"/>
      <c r="BN62" s="347"/>
      <c r="BO62" s="347"/>
      <c r="BP62" s="347"/>
      <c r="BQ62" s="347"/>
      <c r="BR62" s="347"/>
      <c r="BS62" s="347"/>
      <c r="BT62" s="347"/>
      <c r="BU62" s="347"/>
    </row>
    <row r="63" spans="4:73" s="35" customFormat="1" ht="11.1" customHeight="1">
      <c r="D63" s="128"/>
      <c r="E63" s="128"/>
      <c r="F63" s="128"/>
      <c r="G63" s="154"/>
      <c r="H63" s="155"/>
      <c r="I63" s="339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1"/>
      <c r="U63" s="154"/>
      <c r="V63" s="175"/>
      <c r="W63" s="155"/>
      <c r="X63" s="154"/>
      <c r="Y63" s="175"/>
      <c r="Z63" s="155"/>
      <c r="AA63" s="177"/>
      <c r="AB63" s="177"/>
      <c r="AC63" s="154"/>
      <c r="AD63" s="155"/>
      <c r="AE63" s="154"/>
      <c r="AF63" s="155"/>
      <c r="AG63" s="154"/>
      <c r="AH63" s="155"/>
      <c r="AI63" s="150"/>
      <c r="AJ63" s="151"/>
      <c r="AK63" s="150"/>
      <c r="AL63" s="151"/>
      <c r="AM63" s="150"/>
      <c r="AN63" s="151"/>
      <c r="AO63" s="150"/>
      <c r="AP63" s="151"/>
      <c r="AQ63" s="160"/>
      <c r="AR63" s="161"/>
      <c r="AS63" s="160"/>
      <c r="AT63" s="161"/>
      <c r="AU63" s="160"/>
      <c r="AV63" s="163"/>
      <c r="AW63" s="131">
        <v>18</v>
      </c>
      <c r="AX63" s="132"/>
      <c r="AY63" s="132"/>
      <c r="AZ63" s="133"/>
      <c r="BA63" s="131"/>
      <c r="BB63" s="132"/>
      <c r="BC63" s="132"/>
      <c r="BD63" s="133"/>
      <c r="BE63" s="131"/>
      <c r="BF63" s="132"/>
      <c r="BG63" s="132"/>
      <c r="BH63" s="133"/>
      <c r="BI63" s="131"/>
      <c r="BJ63" s="132"/>
      <c r="BK63" s="132"/>
      <c r="BL63" s="132"/>
      <c r="BM63" s="347"/>
      <c r="BN63" s="347"/>
      <c r="BO63" s="347"/>
      <c r="BP63" s="347"/>
      <c r="BQ63" s="347"/>
      <c r="BR63" s="347"/>
      <c r="BS63" s="347"/>
      <c r="BT63" s="347"/>
      <c r="BU63" s="347"/>
    </row>
    <row r="64" spans="4:73" s="35" customFormat="1" ht="11.1" customHeight="1">
      <c r="D64" s="128"/>
      <c r="E64" s="128"/>
      <c r="F64" s="128"/>
      <c r="G64" s="152">
        <v>8</v>
      </c>
      <c r="H64" s="153"/>
      <c r="I64" s="534" t="s">
        <v>108</v>
      </c>
      <c r="J64" s="535"/>
      <c r="K64" s="535"/>
      <c r="L64" s="535"/>
      <c r="M64" s="535"/>
      <c r="N64" s="535"/>
      <c r="O64" s="535"/>
      <c r="P64" s="535"/>
      <c r="Q64" s="535"/>
      <c r="R64" s="535"/>
      <c r="S64" s="535"/>
      <c r="T64" s="536"/>
      <c r="U64" s="195"/>
      <c r="V64" s="207"/>
      <c r="W64" s="208"/>
      <c r="X64" s="195">
        <v>5</v>
      </c>
      <c r="Y64" s="207"/>
      <c r="Z64" s="207"/>
      <c r="AA64" s="177"/>
      <c r="AB64" s="177"/>
      <c r="AC64" s="207"/>
      <c r="AD64" s="208"/>
      <c r="AE64" s="195">
        <f>AG64*30</f>
        <v>90</v>
      </c>
      <c r="AF64" s="208"/>
      <c r="AG64" s="195">
        <v>3</v>
      </c>
      <c r="AH64" s="208"/>
      <c r="AI64" s="273">
        <v>44</v>
      </c>
      <c r="AJ64" s="274"/>
      <c r="AK64" s="273">
        <v>20</v>
      </c>
      <c r="AL64" s="274"/>
      <c r="AM64" s="273">
        <v>22</v>
      </c>
      <c r="AN64" s="274"/>
      <c r="AO64" s="273"/>
      <c r="AP64" s="274"/>
      <c r="AQ64" s="195"/>
      <c r="AR64" s="208"/>
      <c r="AS64" s="195">
        <v>6</v>
      </c>
      <c r="AT64" s="208"/>
      <c r="AU64" s="158">
        <v>42</v>
      </c>
      <c r="AV64" s="162"/>
      <c r="AW64" s="530"/>
      <c r="AX64" s="530"/>
      <c r="AY64" s="531"/>
      <c r="AZ64" s="532"/>
      <c r="BA64" s="533"/>
      <c r="BB64" s="531"/>
      <c r="BC64" s="531"/>
      <c r="BD64" s="532"/>
      <c r="BE64" s="533">
        <v>2.5</v>
      </c>
      <c r="BF64" s="531"/>
      <c r="BG64" s="531"/>
      <c r="BH64" s="532"/>
      <c r="BI64" s="533"/>
      <c r="BJ64" s="531"/>
      <c r="BK64" s="531"/>
      <c r="BL64" s="531"/>
      <c r="BM64" s="347"/>
      <c r="BN64" s="347"/>
      <c r="BO64" s="347"/>
      <c r="BP64" s="347"/>
      <c r="BQ64" s="347"/>
      <c r="BR64" s="347"/>
      <c r="BS64" s="347"/>
      <c r="BT64" s="347"/>
      <c r="BU64" s="347"/>
    </row>
    <row r="65" spans="4:73" s="35" customFormat="1" ht="9.75" customHeight="1">
      <c r="D65" s="128"/>
      <c r="E65" s="128"/>
      <c r="F65" s="128"/>
      <c r="G65" s="154"/>
      <c r="H65" s="155"/>
      <c r="I65" s="537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2"/>
      <c r="U65" s="209"/>
      <c r="V65" s="210"/>
      <c r="W65" s="211"/>
      <c r="X65" s="209"/>
      <c r="Y65" s="210"/>
      <c r="Z65" s="210"/>
      <c r="AA65" s="538"/>
      <c r="AB65" s="538"/>
      <c r="AC65" s="210"/>
      <c r="AD65" s="211"/>
      <c r="AE65" s="209"/>
      <c r="AF65" s="211"/>
      <c r="AG65" s="209"/>
      <c r="AH65" s="211"/>
      <c r="AI65" s="275"/>
      <c r="AJ65" s="276"/>
      <c r="AK65" s="275"/>
      <c r="AL65" s="276"/>
      <c r="AM65" s="275"/>
      <c r="AN65" s="276"/>
      <c r="AO65" s="275"/>
      <c r="AP65" s="276"/>
      <c r="AQ65" s="209"/>
      <c r="AR65" s="211"/>
      <c r="AS65" s="209"/>
      <c r="AT65" s="211"/>
      <c r="AU65" s="160"/>
      <c r="AV65" s="163"/>
      <c r="AW65" s="84"/>
      <c r="AX65" s="85"/>
      <c r="AY65" s="136"/>
      <c r="AZ65" s="137"/>
      <c r="BA65" s="138"/>
      <c r="BB65" s="136"/>
      <c r="BC65" s="136"/>
      <c r="BD65" s="137"/>
      <c r="BE65" s="138">
        <v>20</v>
      </c>
      <c r="BF65" s="136">
        <v>22</v>
      </c>
      <c r="BG65" s="136"/>
      <c r="BH65" s="137"/>
      <c r="BI65" s="138"/>
      <c r="BJ65" s="136"/>
      <c r="BK65" s="136"/>
      <c r="BL65" s="136"/>
      <c r="BM65" s="347"/>
      <c r="BN65" s="347"/>
      <c r="BO65" s="347"/>
      <c r="BP65" s="347"/>
      <c r="BQ65" s="347"/>
      <c r="BR65" s="347"/>
      <c r="BS65" s="347"/>
      <c r="BT65" s="347"/>
      <c r="BU65" s="347"/>
    </row>
    <row r="66" spans="4:73" s="35" customFormat="1" ht="11.1" customHeight="1">
      <c r="D66" s="128"/>
      <c r="E66" s="128"/>
      <c r="F66" s="128"/>
      <c r="G66" s="152">
        <v>9</v>
      </c>
      <c r="H66" s="153"/>
      <c r="I66" s="534" t="s">
        <v>109</v>
      </c>
      <c r="J66" s="535"/>
      <c r="K66" s="535"/>
      <c r="L66" s="535"/>
      <c r="M66" s="535"/>
      <c r="N66" s="535"/>
      <c r="O66" s="535"/>
      <c r="P66" s="535"/>
      <c r="Q66" s="535"/>
      <c r="R66" s="535"/>
      <c r="S66" s="535"/>
      <c r="T66" s="536"/>
      <c r="U66" s="195"/>
      <c r="V66" s="207"/>
      <c r="W66" s="208"/>
      <c r="X66" s="152">
        <v>4</v>
      </c>
      <c r="Y66" s="180"/>
      <c r="Z66" s="153"/>
      <c r="AA66" s="177"/>
      <c r="AB66" s="177"/>
      <c r="AC66" s="152"/>
      <c r="AD66" s="153"/>
      <c r="AE66" s="195">
        <f>AG66*30</f>
        <v>90</v>
      </c>
      <c r="AF66" s="208"/>
      <c r="AG66" s="195">
        <v>3</v>
      </c>
      <c r="AH66" s="208"/>
      <c r="AI66" s="273">
        <v>44</v>
      </c>
      <c r="AJ66" s="274"/>
      <c r="AK66" s="273">
        <v>14</v>
      </c>
      <c r="AL66" s="274"/>
      <c r="AM66" s="273">
        <v>30</v>
      </c>
      <c r="AN66" s="274"/>
      <c r="AO66" s="273"/>
      <c r="AP66" s="274"/>
      <c r="AQ66" s="195"/>
      <c r="AR66" s="208"/>
      <c r="AS66" s="195">
        <v>6</v>
      </c>
      <c r="AT66" s="208"/>
      <c r="AU66" s="158">
        <f>AE66-AI66-AS66</f>
        <v>40</v>
      </c>
      <c r="AV66" s="162"/>
      <c r="AW66" s="183"/>
      <c r="AX66" s="183"/>
      <c r="AY66" s="184"/>
      <c r="AZ66" s="184"/>
      <c r="BA66" s="278"/>
      <c r="BB66" s="177"/>
      <c r="BC66" s="226">
        <v>2.5</v>
      </c>
      <c r="BD66" s="283"/>
      <c r="BE66" s="278"/>
      <c r="BF66" s="177"/>
      <c r="BG66" s="177"/>
      <c r="BH66" s="292"/>
      <c r="BI66" s="278"/>
      <c r="BJ66" s="177"/>
      <c r="BK66" s="177"/>
      <c r="BL66" s="177"/>
      <c r="BM66" s="347"/>
      <c r="BN66" s="347"/>
      <c r="BO66" s="347"/>
      <c r="BP66" s="347"/>
      <c r="BQ66" s="347"/>
      <c r="BR66" s="347"/>
      <c r="BS66" s="347"/>
      <c r="BT66" s="347"/>
      <c r="BU66" s="347"/>
    </row>
    <row r="67" spans="4:73" s="35" customFormat="1" ht="15" customHeight="1">
      <c r="D67" s="128"/>
      <c r="E67" s="128"/>
      <c r="F67" s="128"/>
      <c r="G67" s="154"/>
      <c r="H67" s="155"/>
      <c r="I67" s="537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2"/>
      <c r="U67" s="209"/>
      <c r="V67" s="210"/>
      <c r="W67" s="211"/>
      <c r="X67" s="154"/>
      <c r="Y67" s="175"/>
      <c r="Z67" s="155"/>
      <c r="AA67" s="177"/>
      <c r="AB67" s="177"/>
      <c r="AC67" s="154"/>
      <c r="AD67" s="155"/>
      <c r="AE67" s="209"/>
      <c r="AF67" s="211"/>
      <c r="AG67" s="209"/>
      <c r="AH67" s="211"/>
      <c r="AI67" s="275"/>
      <c r="AJ67" s="276"/>
      <c r="AK67" s="275"/>
      <c r="AL67" s="276"/>
      <c r="AM67" s="275"/>
      <c r="AN67" s="276"/>
      <c r="AO67" s="275"/>
      <c r="AP67" s="276"/>
      <c r="AQ67" s="209"/>
      <c r="AR67" s="211"/>
      <c r="AS67" s="209"/>
      <c r="AT67" s="211"/>
      <c r="AU67" s="160"/>
      <c r="AV67" s="163"/>
      <c r="AW67" s="101"/>
      <c r="AX67" s="102"/>
      <c r="AY67" s="102"/>
      <c r="AZ67" s="106"/>
      <c r="BA67" s="116"/>
      <c r="BB67" s="104"/>
      <c r="BC67" s="104">
        <v>14</v>
      </c>
      <c r="BD67" s="117">
        <v>30</v>
      </c>
      <c r="BE67" s="116"/>
      <c r="BF67" s="104"/>
      <c r="BG67" s="104"/>
      <c r="BH67" s="117"/>
      <c r="BI67" s="116"/>
      <c r="BJ67" s="104"/>
      <c r="BK67" s="104"/>
      <c r="BL67" s="104"/>
      <c r="BM67" s="347"/>
      <c r="BN67" s="347"/>
      <c r="BO67" s="347"/>
      <c r="BP67" s="347"/>
      <c r="BQ67" s="347"/>
      <c r="BR67" s="347"/>
      <c r="BS67" s="347"/>
      <c r="BT67" s="347"/>
      <c r="BU67" s="347"/>
    </row>
    <row r="68" spans="4:73" s="35" customFormat="1" ht="10.5" customHeight="1">
      <c r="D68" s="128"/>
      <c r="E68" s="128"/>
      <c r="F68" s="128"/>
      <c r="G68" s="152">
        <v>10</v>
      </c>
      <c r="H68" s="153"/>
      <c r="I68" s="312" t="s">
        <v>110</v>
      </c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3"/>
      <c r="V68" s="313"/>
      <c r="W68" s="313"/>
      <c r="X68" s="152">
        <v>1</v>
      </c>
      <c r="Y68" s="180"/>
      <c r="Z68" s="153"/>
      <c r="AA68" s="177"/>
      <c r="AB68" s="177"/>
      <c r="AC68" s="152"/>
      <c r="AD68" s="153"/>
      <c r="AE68" s="313">
        <v>150</v>
      </c>
      <c r="AF68" s="313"/>
      <c r="AG68" s="313">
        <v>5</v>
      </c>
      <c r="AH68" s="313"/>
      <c r="AI68" s="320">
        <v>72</v>
      </c>
      <c r="AJ68" s="320"/>
      <c r="AK68" s="320">
        <v>36</v>
      </c>
      <c r="AL68" s="320"/>
      <c r="AM68" s="320">
        <v>36</v>
      </c>
      <c r="AN68" s="320"/>
      <c r="AO68" s="320"/>
      <c r="AP68" s="320"/>
      <c r="AQ68" s="313"/>
      <c r="AR68" s="313"/>
      <c r="AS68" s="313">
        <v>10</v>
      </c>
      <c r="AT68" s="313"/>
      <c r="AU68" s="185">
        <f>AE68-AI68-AS68</f>
        <v>68</v>
      </c>
      <c r="AV68" s="186"/>
      <c r="AW68" s="333">
        <v>4</v>
      </c>
      <c r="AX68" s="333"/>
      <c r="AY68" s="177"/>
      <c r="AZ68" s="292"/>
      <c r="BA68" s="225"/>
      <c r="BB68" s="226"/>
      <c r="BC68" s="177"/>
      <c r="BD68" s="292"/>
      <c r="BE68" s="278"/>
      <c r="BF68" s="177"/>
      <c r="BG68" s="177"/>
      <c r="BH68" s="292"/>
      <c r="BI68" s="278"/>
      <c r="BJ68" s="177"/>
      <c r="BK68" s="177"/>
      <c r="BL68" s="177"/>
      <c r="BM68" s="347"/>
      <c r="BN68" s="347"/>
      <c r="BO68" s="347"/>
      <c r="BP68" s="347"/>
      <c r="BQ68" s="347"/>
      <c r="BR68" s="347"/>
      <c r="BS68" s="347"/>
      <c r="BT68" s="347"/>
      <c r="BU68" s="347"/>
    </row>
    <row r="69" spans="4:73" s="35" customFormat="1" ht="10.5" customHeight="1">
      <c r="D69" s="128"/>
      <c r="E69" s="128"/>
      <c r="F69" s="128"/>
      <c r="G69" s="154"/>
      <c r="H69" s="155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9"/>
      <c r="V69" s="179"/>
      <c r="W69" s="179"/>
      <c r="X69" s="154"/>
      <c r="Y69" s="175"/>
      <c r="Z69" s="155"/>
      <c r="AA69" s="177"/>
      <c r="AB69" s="177"/>
      <c r="AC69" s="154"/>
      <c r="AD69" s="155"/>
      <c r="AE69" s="179"/>
      <c r="AF69" s="179"/>
      <c r="AG69" s="179"/>
      <c r="AH69" s="179"/>
      <c r="AI69" s="181"/>
      <c r="AJ69" s="181"/>
      <c r="AK69" s="181"/>
      <c r="AL69" s="181"/>
      <c r="AM69" s="181"/>
      <c r="AN69" s="181"/>
      <c r="AO69" s="181"/>
      <c r="AP69" s="181"/>
      <c r="AQ69" s="179"/>
      <c r="AR69" s="179"/>
      <c r="AS69" s="179"/>
      <c r="AT69" s="179"/>
      <c r="AU69" s="187"/>
      <c r="AV69" s="188"/>
      <c r="AW69" s="101">
        <v>36</v>
      </c>
      <c r="AX69" s="102">
        <v>36</v>
      </c>
      <c r="AY69" s="104"/>
      <c r="AZ69" s="117"/>
      <c r="BA69" s="116"/>
      <c r="BB69" s="104"/>
      <c r="BC69" s="104"/>
      <c r="BD69" s="117"/>
      <c r="BE69" s="116"/>
      <c r="BF69" s="104"/>
      <c r="BG69" s="104"/>
      <c r="BH69" s="117"/>
      <c r="BI69" s="116"/>
      <c r="BJ69" s="104"/>
      <c r="BK69" s="104"/>
      <c r="BL69" s="104"/>
      <c r="BM69" s="347"/>
      <c r="BN69" s="347"/>
      <c r="BO69" s="347"/>
      <c r="BP69" s="347"/>
      <c r="BQ69" s="347"/>
      <c r="BR69" s="347"/>
      <c r="BS69" s="347"/>
      <c r="BT69" s="347"/>
      <c r="BU69" s="347"/>
    </row>
    <row r="70" spans="4:73" s="35" customFormat="1" ht="11.25" customHeight="1">
      <c r="D70" s="128"/>
      <c r="E70" s="128"/>
      <c r="F70" s="128"/>
      <c r="G70" s="152">
        <v>11</v>
      </c>
      <c r="H70" s="153"/>
      <c r="I70" s="645" t="s">
        <v>111</v>
      </c>
      <c r="J70" s="535"/>
      <c r="K70" s="535"/>
      <c r="L70" s="535"/>
      <c r="M70" s="535"/>
      <c r="N70" s="535"/>
      <c r="O70" s="535"/>
      <c r="P70" s="535"/>
      <c r="Q70" s="535"/>
      <c r="R70" s="535"/>
      <c r="S70" s="535"/>
      <c r="T70" s="646"/>
      <c r="U70" s="381">
        <v>4</v>
      </c>
      <c r="V70" s="207"/>
      <c r="W70" s="382"/>
      <c r="X70" s="152"/>
      <c r="Y70" s="180"/>
      <c r="Z70" s="153"/>
      <c r="AA70" s="214"/>
      <c r="AB70" s="214"/>
      <c r="AC70" s="152"/>
      <c r="AD70" s="153"/>
      <c r="AE70" s="381">
        <v>180</v>
      </c>
      <c r="AF70" s="382"/>
      <c r="AG70" s="381">
        <v>6</v>
      </c>
      <c r="AH70" s="382"/>
      <c r="AI70" s="383">
        <v>86</v>
      </c>
      <c r="AJ70" s="384"/>
      <c r="AK70" s="383">
        <v>40</v>
      </c>
      <c r="AL70" s="384"/>
      <c r="AM70" s="383"/>
      <c r="AN70" s="384"/>
      <c r="AO70" s="383">
        <v>46</v>
      </c>
      <c r="AP70" s="384"/>
      <c r="AQ70" s="381"/>
      <c r="AR70" s="382"/>
      <c r="AS70" s="381">
        <v>12</v>
      </c>
      <c r="AT70" s="382"/>
      <c r="AU70" s="158">
        <f>AE70-AI70-AS70</f>
        <v>82</v>
      </c>
      <c r="AV70" s="524"/>
      <c r="AW70" s="522"/>
      <c r="AX70" s="523"/>
      <c r="AY70" s="337"/>
      <c r="AZ70" s="521"/>
      <c r="BA70" s="528"/>
      <c r="BB70" s="529"/>
      <c r="BC70" s="513">
        <v>5</v>
      </c>
      <c r="BD70" s="527"/>
      <c r="BE70" s="528"/>
      <c r="BF70" s="529"/>
      <c r="BG70" s="513"/>
      <c r="BH70" s="527"/>
      <c r="BI70" s="528"/>
      <c r="BJ70" s="529"/>
      <c r="BK70" s="513"/>
      <c r="BL70" s="529"/>
      <c r="BM70" s="347"/>
      <c r="BN70" s="347"/>
      <c r="BO70" s="347"/>
      <c r="BP70" s="347"/>
      <c r="BQ70" s="347"/>
      <c r="BR70" s="347"/>
      <c r="BS70" s="347"/>
      <c r="BT70" s="347"/>
      <c r="BU70" s="347"/>
    </row>
    <row r="71" spans="4:73" s="35" customFormat="1" ht="8.25" customHeight="1">
      <c r="D71" s="128"/>
      <c r="E71" s="128"/>
      <c r="F71" s="128"/>
      <c r="G71" s="154"/>
      <c r="H71" s="155"/>
      <c r="I71" s="339"/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1"/>
      <c r="U71" s="154"/>
      <c r="V71" s="175"/>
      <c r="W71" s="155"/>
      <c r="X71" s="154"/>
      <c r="Y71" s="175"/>
      <c r="Z71" s="155"/>
      <c r="AA71" s="215"/>
      <c r="AB71" s="215"/>
      <c r="AC71" s="154"/>
      <c r="AD71" s="155"/>
      <c r="AE71" s="154"/>
      <c r="AF71" s="155"/>
      <c r="AG71" s="154"/>
      <c r="AH71" s="155"/>
      <c r="AI71" s="150"/>
      <c r="AJ71" s="151"/>
      <c r="AK71" s="150"/>
      <c r="AL71" s="151"/>
      <c r="AM71" s="150"/>
      <c r="AN71" s="151"/>
      <c r="AO71" s="150"/>
      <c r="AP71" s="151"/>
      <c r="AQ71" s="154"/>
      <c r="AR71" s="155"/>
      <c r="AS71" s="154"/>
      <c r="AT71" s="155"/>
      <c r="AU71" s="160"/>
      <c r="AV71" s="525"/>
      <c r="AW71" s="116"/>
      <c r="AX71" s="104"/>
      <c r="AY71" s="104"/>
      <c r="AZ71" s="117"/>
      <c r="BA71" s="116"/>
      <c r="BB71" s="104"/>
      <c r="BC71" s="104">
        <v>40</v>
      </c>
      <c r="BD71" s="117">
        <v>46</v>
      </c>
      <c r="BE71" s="116"/>
      <c r="BF71" s="104"/>
      <c r="BG71" s="104"/>
      <c r="BH71" s="117"/>
      <c r="BI71" s="116"/>
      <c r="BJ71" s="104"/>
      <c r="BK71" s="104"/>
      <c r="BL71" s="104"/>
      <c r="BM71" s="347"/>
      <c r="BN71" s="347"/>
      <c r="BO71" s="347"/>
      <c r="BP71" s="347"/>
      <c r="BQ71" s="347"/>
      <c r="BR71" s="347"/>
      <c r="BS71" s="347"/>
      <c r="BT71" s="347"/>
      <c r="BU71" s="347"/>
    </row>
    <row r="72" spans="4:73" s="35" customFormat="1" ht="12" customHeight="1">
      <c r="D72" s="128"/>
      <c r="E72" s="128"/>
      <c r="F72" s="128"/>
      <c r="G72" s="152">
        <v>12</v>
      </c>
      <c r="H72" s="153"/>
      <c r="I72" s="327" t="s">
        <v>112</v>
      </c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38"/>
      <c r="U72" s="152">
        <v>1</v>
      </c>
      <c r="V72" s="180"/>
      <c r="W72" s="153"/>
      <c r="X72" s="152"/>
      <c r="Y72" s="180"/>
      <c r="Z72" s="153"/>
      <c r="AA72" s="177"/>
      <c r="AB72" s="177"/>
      <c r="AC72" s="152"/>
      <c r="AD72" s="153"/>
      <c r="AE72" s="152">
        <v>180</v>
      </c>
      <c r="AF72" s="153"/>
      <c r="AG72" s="152">
        <v>6</v>
      </c>
      <c r="AH72" s="153"/>
      <c r="AI72" s="148">
        <v>90</v>
      </c>
      <c r="AJ72" s="149"/>
      <c r="AK72" s="148">
        <v>46</v>
      </c>
      <c r="AL72" s="149"/>
      <c r="AM72" s="148">
        <v>44</v>
      </c>
      <c r="AN72" s="518"/>
      <c r="AO72" s="148"/>
      <c r="AP72" s="149"/>
      <c r="AQ72" s="152"/>
      <c r="AR72" s="153"/>
      <c r="AS72" s="152">
        <v>12</v>
      </c>
      <c r="AT72" s="153"/>
      <c r="AU72" s="158">
        <f>AE72-AI72-AS72</f>
        <v>78</v>
      </c>
      <c r="AV72" s="162"/>
      <c r="AW72" s="225">
        <v>5</v>
      </c>
      <c r="AX72" s="226"/>
      <c r="AY72" s="177"/>
      <c r="AZ72" s="292"/>
      <c r="BA72" s="278"/>
      <c r="BB72" s="177"/>
      <c r="BC72" s="177"/>
      <c r="BD72" s="292"/>
      <c r="BE72" s="278"/>
      <c r="BF72" s="177"/>
      <c r="BG72" s="177"/>
      <c r="BH72" s="292"/>
      <c r="BI72" s="278"/>
      <c r="BJ72" s="177"/>
      <c r="BK72" s="177"/>
      <c r="BL72" s="177"/>
      <c r="BM72" s="347"/>
      <c r="BN72" s="347"/>
      <c r="BO72" s="347"/>
      <c r="BP72" s="347"/>
      <c r="BQ72" s="347"/>
      <c r="BR72" s="347"/>
      <c r="BS72" s="347"/>
      <c r="BT72" s="347"/>
      <c r="BU72" s="347"/>
    </row>
    <row r="73" spans="4:73" s="35" customFormat="1" ht="9.75" customHeight="1">
      <c r="D73" s="128"/>
      <c r="E73" s="128"/>
      <c r="F73" s="128"/>
      <c r="G73" s="154"/>
      <c r="H73" s="155"/>
      <c r="I73" s="339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1"/>
      <c r="U73" s="154"/>
      <c r="V73" s="175"/>
      <c r="W73" s="155"/>
      <c r="X73" s="154"/>
      <c r="Y73" s="175"/>
      <c r="Z73" s="155"/>
      <c r="AA73" s="177"/>
      <c r="AB73" s="177"/>
      <c r="AC73" s="154"/>
      <c r="AD73" s="155"/>
      <c r="AE73" s="154"/>
      <c r="AF73" s="155"/>
      <c r="AG73" s="154"/>
      <c r="AH73" s="155"/>
      <c r="AI73" s="150"/>
      <c r="AJ73" s="151"/>
      <c r="AK73" s="150"/>
      <c r="AL73" s="151"/>
      <c r="AM73" s="519"/>
      <c r="AN73" s="520"/>
      <c r="AO73" s="150"/>
      <c r="AP73" s="151"/>
      <c r="AQ73" s="154"/>
      <c r="AR73" s="155"/>
      <c r="AS73" s="154"/>
      <c r="AT73" s="155"/>
      <c r="AU73" s="160"/>
      <c r="AV73" s="163"/>
      <c r="AW73" s="116">
        <v>46</v>
      </c>
      <c r="AX73" s="104">
        <v>44</v>
      </c>
      <c r="AY73" s="104"/>
      <c r="AZ73" s="117"/>
      <c r="BA73" s="116"/>
      <c r="BB73" s="104"/>
      <c r="BC73" s="104"/>
      <c r="BD73" s="117"/>
      <c r="BE73" s="116"/>
      <c r="BF73" s="104"/>
      <c r="BG73" s="104"/>
      <c r="BH73" s="117"/>
      <c r="BI73" s="116"/>
      <c r="BJ73" s="104"/>
      <c r="BK73" s="104"/>
      <c r="BL73" s="104"/>
      <c r="BM73" s="347"/>
      <c r="BN73" s="347"/>
      <c r="BO73" s="347"/>
      <c r="BP73" s="347"/>
      <c r="BQ73" s="347"/>
      <c r="BR73" s="347"/>
      <c r="BS73" s="347"/>
      <c r="BT73" s="347"/>
      <c r="BU73" s="347"/>
    </row>
    <row r="74" spans="4:73" s="35" customFormat="1" ht="12.75" customHeight="1">
      <c r="D74" s="128"/>
      <c r="E74" s="128"/>
      <c r="F74" s="128"/>
      <c r="G74" s="152">
        <v>13</v>
      </c>
      <c r="H74" s="153"/>
      <c r="I74" s="327" t="s">
        <v>113</v>
      </c>
      <c r="J74" s="328"/>
      <c r="K74" s="328"/>
      <c r="L74" s="328"/>
      <c r="M74" s="328"/>
      <c r="N74" s="328"/>
      <c r="O74" s="328"/>
      <c r="P74" s="328"/>
      <c r="Q74" s="328"/>
      <c r="R74" s="328"/>
      <c r="S74" s="328"/>
      <c r="T74" s="338"/>
      <c r="U74" s="152"/>
      <c r="V74" s="180"/>
      <c r="W74" s="153"/>
      <c r="X74" s="152">
        <v>2</v>
      </c>
      <c r="Y74" s="180"/>
      <c r="Z74" s="153"/>
      <c r="AA74" s="177"/>
      <c r="AB74" s="177"/>
      <c r="AC74" s="152"/>
      <c r="AD74" s="153"/>
      <c r="AE74" s="152">
        <v>180</v>
      </c>
      <c r="AF74" s="153"/>
      <c r="AG74" s="152">
        <v>6</v>
      </c>
      <c r="AH74" s="153"/>
      <c r="AI74" s="148">
        <v>86</v>
      </c>
      <c r="AJ74" s="149"/>
      <c r="AK74" s="148">
        <v>26</v>
      </c>
      <c r="AL74" s="149"/>
      <c r="AM74" s="148">
        <v>60</v>
      </c>
      <c r="AN74" s="149"/>
      <c r="AO74" s="148"/>
      <c r="AP74" s="149"/>
      <c r="AQ74" s="152"/>
      <c r="AR74" s="153"/>
      <c r="AS74" s="152">
        <v>12</v>
      </c>
      <c r="AT74" s="153"/>
      <c r="AU74" s="158">
        <f>AE74-AI74-AS74</f>
        <v>82</v>
      </c>
      <c r="AV74" s="162"/>
      <c r="AW74" s="278"/>
      <c r="AX74" s="177"/>
      <c r="AY74" s="226">
        <v>5</v>
      </c>
      <c r="AZ74" s="283"/>
      <c r="BA74" s="278"/>
      <c r="BB74" s="177"/>
      <c r="BC74" s="226"/>
      <c r="BD74" s="283"/>
      <c r="BE74" s="278"/>
      <c r="BF74" s="177"/>
      <c r="BG74" s="177"/>
      <c r="BH74" s="292"/>
      <c r="BI74" s="278"/>
      <c r="BJ74" s="177"/>
      <c r="BK74" s="177"/>
      <c r="BL74" s="177"/>
      <c r="BM74" s="347"/>
      <c r="BN74" s="347"/>
      <c r="BO74" s="347"/>
      <c r="BP74" s="347"/>
      <c r="BQ74" s="347"/>
      <c r="BR74" s="347"/>
      <c r="BS74" s="347"/>
      <c r="BT74" s="347"/>
      <c r="BU74" s="347"/>
    </row>
    <row r="75" spans="4:73" s="35" customFormat="1" ht="14.25" customHeight="1">
      <c r="D75" s="128"/>
      <c r="E75" s="128"/>
      <c r="F75" s="128"/>
      <c r="G75" s="154"/>
      <c r="H75" s="155"/>
      <c r="I75" s="339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1"/>
      <c r="U75" s="154"/>
      <c r="V75" s="175"/>
      <c r="W75" s="155"/>
      <c r="X75" s="154"/>
      <c r="Y75" s="175"/>
      <c r="Z75" s="155"/>
      <c r="AA75" s="177"/>
      <c r="AB75" s="177"/>
      <c r="AC75" s="154"/>
      <c r="AD75" s="155"/>
      <c r="AE75" s="154"/>
      <c r="AF75" s="155"/>
      <c r="AG75" s="154"/>
      <c r="AH75" s="155"/>
      <c r="AI75" s="150"/>
      <c r="AJ75" s="151"/>
      <c r="AK75" s="150"/>
      <c r="AL75" s="151"/>
      <c r="AM75" s="150"/>
      <c r="AN75" s="151"/>
      <c r="AO75" s="150"/>
      <c r="AP75" s="151"/>
      <c r="AQ75" s="154"/>
      <c r="AR75" s="155"/>
      <c r="AS75" s="154"/>
      <c r="AT75" s="155"/>
      <c r="AU75" s="160"/>
      <c r="AV75" s="163"/>
      <c r="AW75" s="116"/>
      <c r="AX75" s="104"/>
      <c r="AY75" s="104">
        <v>26</v>
      </c>
      <c r="AZ75" s="117">
        <v>60</v>
      </c>
      <c r="BA75" s="116"/>
      <c r="BB75" s="104"/>
      <c r="BC75" s="104"/>
      <c r="BD75" s="117"/>
      <c r="BE75" s="116"/>
      <c r="BF75" s="104"/>
      <c r="BG75" s="104"/>
      <c r="BH75" s="117"/>
      <c r="BI75" s="116"/>
      <c r="BJ75" s="104"/>
      <c r="BK75" s="104"/>
      <c r="BL75" s="104"/>
      <c r="BM75" s="347"/>
      <c r="BN75" s="347"/>
      <c r="BO75" s="347"/>
      <c r="BP75" s="347"/>
      <c r="BQ75" s="347"/>
      <c r="BR75" s="347"/>
      <c r="BS75" s="347"/>
      <c r="BT75" s="347"/>
      <c r="BU75" s="347"/>
    </row>
    <row r="76" spans="4:73" s="35" customFormat="1" ht="13.5" customHeight="1">
      <c r="D76" s="128"/>
      <c r="E76" s="128"/>
      <c r="F76" s="128"/>
      <c r="G76" s="152">
        <v>14</v>
      </c>
      <c r="H76" s="153"/>
      <c r="I76" s="312" t="s">
        <v>114</v>
      </c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13"/>
      <c r="V76" s="313"/>
      <c r="W76" s="313"/>
      <c r="X76" s="152">
        <v>1</v>
      </c>
      <c r="Y76" s="180"/>
      <c r="Z76" s="153"/>
      <c r="AA76" s="177"/>
      <c r="AB76" s="177"/>
      <c r="AC76" s="152"/>
      <c r="AD76" s="153"/>
      <c r="AE76" s="152">
        <v>150</v>
      </c>
      <c r="AF76" s="153"/>
      <c r="AG76" s="152">
        <v>5</v>
      </c>
      <c r="AH76" s="153"/>
      <c r="AI76" s="148">
        <v>82</v>
      </c>
      <c r="AJ76" s="149"/>
      <c r="AK76" s="148">
        <v>20</v>
      </c>
      <c r="AL76" s="149"/>
      <c r="AM76" s="148">
        <v>62</v>
      </c>
      <c r="AN76" s="149"/>
      <c r="AO76" s="148"/>
      <c r="AP76" s="149"/>
      <c r="AQ76" s="152"/>
      <c r="AR76" s="153"/>
      <c r="AS76" s="152">
        <v>10</v>
      </c>
      <c r="AT76" s="153"/>
      <c r="AU76" s="158">
        <f>AE76-AI76-AS76</f>
        <v>58</v>
      </c>
      <c r="AV76" s="162"/>
      <c r="AW76" s="225">
        <v>4.5</v>
      </c>
      <c r="AX76" s="226"/>
      <c r="AY76" s="177"/>
      <c r="AZ76" s="292"/>
      <c r="BA76" s="278"/>
      <c r="BB76" s="177"/>
      <c r="BC76" s="177"/>
      <c r="BD76" s="292"/>
      <c r="BE76" s="278"/>
      <c r="BF76" s="177"/>
      <c r="BG76" s="177"/>
      <c r="BH76" s="292"/>
      <c r="BI76" s="278"/>
      <c r="BJ76" s="177"/>
      <c r="BK76" s="177"/>
      <c r="BL76" s="177"/>
      <c r="BM76" s="347"/>
      <c r="BN76" s="347"/>
      <c r="BO76" s="347"/>
      <c r="BP76" s="347"/>
      <c r="BQ76" s="347"/>
      <c r="BR76" s="347"/>
      <c r="BS76" s="347"/>
      <c r="BT76" s="347"/>
      <c r="BU76" s="347"/>
    </row>
    <row r="77" spans="4:73" s="35" customFormat="1" ht="11.1" customHeight="1">
      <c r="D77" s="128"/>
      <c r="E77" s="128"/>
      <c r="F77" s="128"/>
      <c r="G77" s="154"/>
      <c r="H77" s="155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9"/>
      <c r="V77" s="179"/>
      <c r="W77" s="179"/>
      <c r="X77" s="154"/>
      <c r="Y77" s="175"/>
      <c r="Z77" s="155"/>
      <c r="AA77" s="177"/>
      <c r="AB77" s="177"/>
      <c r="AC77" s="154"/>
      <c r="AD77" s="155"/>
      <c r="AE77" s="154"/>
      <c r="AF77" s="155"/>
      <c r="AG77" s="154"/>
      <c r="AH77" s="155"/>
      <c r="AI77" s="150"/>
      <c r="AJ77" s="151"/>
      <c r="AK77" s="150"/>
      <c r="AL77" s="151"/>
      <c r="AM77" s="150"/>
      <c r="AN77" s="151"/>
      <c r="AO77" s="150"/>
      <c r="AP77" s="151"/>
      <c r="AQ77" s="154"/>
      <c r="AR77" s="155"/>
      <c r="AS77" s="154"/>
      <c r="AT77" s="155"/>
      <c r="AU77" s="160"/>
      <c r="AV77" s="163"/>
      <c r="AW77" s="116">
        <v>20</v>
      </c>
      <c r="AX77" s="104">
        <v>62</v>
      </c>
      <c r="AY77" s="104"/>
      <c r="AZ77" s="117"/>
      <c r="BA77" s="116"/>
      <c r="BB77" s="104"/>
      <c r="BC77" s="104"/>
      <c r="BD77" s="117"/>
      <c r="BE77" s="116"/>
      <c r="BF77" s="104"/>
      <c r="BG77" s="104"/>
      <c r="BH77" s="117"/>
      <c r="BI77" s="116"/>
      <c r="BJ77" s="104"/>
      <c r="BK77" s="104"/>
      <c r="BL77" s="104"/>
      <c r="BM77" s="347"/>
      <c r="BN77" s="347"/>
      <c r="BO77" s="347"/>
      <c r="BP77" s="347"/>
      <c r="BQ77" s="347"/>
      <c r="BR77" s="347"/>
      <c r="BS77" s="347"/>
      <c r="BT77" s="347"/>
      <c r="BU77" s="347"/>
    </row>
    <row r="78" spans="4:73" s="35" customFormat="1" ht="12" customHeight="1">
      <c r="D78" s="128"/>
      <c r="E78" s="128"/>
      <c r="F78" s="128"/>
      <c r="G78" s="152">
        <v>15</v>
      </c>
      <c r="H78" s="153"/>
      <c r="I78" s="178" t="s">
        <v>115</v>
      </c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9">
        <v>2</v>
      </c>
      <c r="V78" s="179"/>
      <c r="W78" s="179"/>
      <c r="X78" s="152"/>
      <c r="Y78" s="180"/>
      <c r="Z78" s="153"/>
      <c r="AA78" s="177"/>
      <c r="AB78" s="177"/>
      <c r="AC78" s="152"/>
      <c r="AD78" s="153"/>
      <c r="AE78" s="179">
        <v>150</v>
      </c>
      <c r="AF78" s="179"/>
      <c r="AG78" s="179">
        <v>5</v>
      </c>
      <c r="AH78" s="179"/>
      <c r="AI78" s="181">
        <v>74</v>
      </c>
      <c r="AJ78" s="181"/>
      <c r="AK78" s="181">
        <v>36</v>
      </c>
      <c r="AL78" s="181"/>
      <c r="AM78" s="181">
        <v>38</v>
      </c>
      <c r="AN78" s="181"/>
      <c r="AO78" s="181"/>
      <c r="AP78" s="181"/>
      <c r="AQ78" s="179"/>
      <c r="AR78" s="179"/>
      <c r="AS78" s="179">
        <v>10</v>
      </c>
      <c r="AT78" s="179"/>
      <c r="AU78" s="158">
        <f>AE78-AI78-AS78</f>
        <v>66</v>
      </c>
      <c r="AV78" s="162"/>
      <c r="AW78" s="194"/>
      <c r="AX78" s="194"/>
      <c r="AY78" s="184">
        <v>4.5</v>
      </c>
      <c r="AZ78" s="184"/>
      <c r="BA78" s="194"/>
      <c r="BB78" s="194"/>
      <c r="BC78" s="222"/>
      <c r="BD78" s="222"/>
      <c r="BE78" s="194"/>
      <c r="BF78" s="194"/>
      <c r="BG78" s="222"/>
      <c r="BH78" s="222"/>
      <c r="BI78" s="278"/>
      <c r="BJ78" s="177"/>
      <c r="BK78" s="177"/>
      <c r="BL78" s="177"/>
      <c r="BM78" s="347"/>
      <c r="BN78" s="347"/>
      <c r="BO78" s="347"/>
      <c r="BP78" s="347"/>
      <c r="BQ78" s="347"/>
      <c r="BR78" s="347"/>
      <c r="BS78" s="347"/>
      <c r="BT78" s="347"/>
      <c r="BU78" s="347"/>
    </row>
    <row r="79" spans="4:73" s="35" customFormat="1" ht="8.25" customHeight="1">
      <c r="D79" s="128"/>
      <c r="E79" s="128"/>
      <c r="F79" s="128"/>
      <c r="G79" s="154"/>
      <c r="H79" s="155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9"/>
      <c r="V79" s="179"/>
      <c r="W79" s="179"/>
      <c r="X79" s="154"/>
      <c r="Y79" s="175"/>
      <c r="Z79" s="155"/>
      <c r="AA79" s="177"/>
      <c r="AB79" s="177"/>
      <c r="AC79" s="154"/>
      <c r="AD79" s="155"/>
      <c r="AE79" s="179"/>
      <c r="AF79" s="179"/>
      <c r="AG79" s="179"/>
      <c r="AH79" s="179"/>
      <c r="AI79" s="181"/>
      <c r="AJ79" s="181"/>
      <c r="AK79" s="181"/>
      <c r="AL79" s="181"/>
      <c r="AM79" s="181"/>
      <c r="AN79" s="181"/>
      <c r="AO79" s="181"/>
      <c r="AP79" s="181"/>
      <c r="AQ79" s="179"/>
      <c r="AR79" s="179"/>
      <c r="AS79" s="179"/>
      <c r="AT79" s="179"/>
      <c r="AU79" s="160"/>
      <c r="AV79" s="163"/>
      <c r="AW79" s="101"/>
      <c r="AX79" s="102"/>
      <c r="AY79" s="102">
        <v>36</v>
      </c>
      <c r="AZ79" s="106">
        <v>38</v>
      </c>
      <c r="BA79" s="101"/>
      <c r="BB79" s="102"/>
      <c r="BC79" s="102"/>
      <c r="BD79" s="105"/>
      <c r="BE79" s="101"/>
      <c r="BF79" s="102"/>
      <c r="BG79" s="102"/>
      <c r="BH79" s="105"/>
      <c r="BI79" s="116"/>
      <c r="BJ79" s="104"/>
      <c r="BK79" s="104"/>
      <c r="BL79" s="104"/>
      <c r="BM79" s="347"/>
      <c r="BN79" s="347"/>
      <c r="BO79" s="347"/>
      <c r="BP79" s="347"/>
      <c r="BQ79" s="347"/>
      <c r="BR79" s="347"/>
      <c r="BS79" s="347"/>
      <c r="BT79" s="347"/>
      <c r="BU79" s="347"/>
    </row>
    <row r="80" spans="4:73" s="35" customFormat="1" ht="9.75" customHeight="1">
      <c r="D80" s="128"/>
      <c r="E80" s="128"/>
      <c r="F80" s="128"/>
      <c r="G80" s="152">
        <v>16</v>
      </c>
      <c r="H80" s="153"/>
      <c r="I80" s="178" t="s">
        <v>116</v>
      </c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9"/>
      <c r="V80" s="179"/>
      <c r="W80" s="179"/>
      <c r="X80" s="152">
        <v>1</v>
      </c>
      <c r="Y80" s="180"/>
      <c r="Z80" s="153"/>
      <c r="AA80" s="177"/>
      <c r="AB80" s="177"/>
      <c r="AC80" s="152"/>
      <c r="AD80" s="153"/>
      <c r="AE80" s="179">
        <v>150</v>
      </c>
      <c r="AF80" s="179"/>
      <c r="AG80" s="179">
        <v>5</v>
      </c>
      <c r="AH80" s="179"/>
      <c r="AI80" s="181">
        <v>82</v>
      </c>
      <c r="AJ80" s="181"/>
      <c r="AK80" s="181">
        <v>20</v>
      </c>
      <c r="AL80" s="181"/>
      <c r="AM80" s="181">
        <v>62</v>
      </c>
      <c r="AN80" s="181"/>
      <c r="AO80" s="181"/>
      <c r="AP80" s="181"/>
      <c r="AQ80" s="179"/>
      <c r="AR80" s="179"/>
      <c r="AS80" s="179">
        <v>10</v>
      </c>
      <c r="AT80" s="179"/>
      <c r="AU80" s="158">
        <f>AE80-AI80-AS80</f>
        <v>58</v>
      </c>
      <c r="AV80" s="162"/>
      <c r="AW80" s="194">
        <v>4.5</v>
      </c>
      <c r="AX80" s="194"/>
      <c r="AY80" s="184"/>
      <c r="AZ80" s="184"/>
      <c r="BA80" s="194"/>
      <c r="BB80" s="194"/>
      <c r="BC80" s="177"/>
      <c r="BD80" s="292"/>
      <c r="BE80" s="278"/>
      <c r="BF80" s="177"/>
      <c r="BG80" s="177"/>
      <c r="BH80" s="292"/>
      <c r="BI80" s="278"/>
      <c r="BJ80" s="177"/>
      <c r="BK80" s="177"/>
      <c r="BL80" s="177"/>
      <c r="BM80" s="347"/>
      <c r="BN80" s="347"/>
      <c r="BO80" s="347"/>
      <c r="BP80" s="347"/>
      <c r="BQ80" s="347"/>
      <c r="BR80" s="347"/>
      <c r="BS80" s="347"/>
      <c r="BT80" s="347"/>
      <c r="BU80" s="347"/>
    </row>
    <row r="81" spans="1:95" s="35" customFormat="1" ht="14.25" customHeight="1">
      <c r="D81" s="128"/>
      <c r="E81" s="128"/>
      <c r="F81" s="128"/>
      <c r="G81" s="154"/>
      <c r="H81" s="155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9"/>
      <c r="V81" s="179"/>
      <c r="W81" s="179"/>
      <c r="X81" s="154"/>
      <c r="Y81" s="175"/>
      <c r="Z81" s="155"/>
      <c r="AA81" s="177"/>
      <c r="AB81" s="177"/>
      <c r="AC81" s="154"/>
      <c r="AD81" s="155"/>
      <c r="AE81" s="179"/>
      <c r="AF81" s="179"/>
      <c r="AG81" s="179"/>
      <c r="AH81" s="179"/>
      <c r="AI81" s="181"/>
      <c r="AJ81" s="181"/>
      <c r="AK81" s="181"/>
      <c r="AL81" s="181"/>
      <c r="AM81" s="181"/>
      <c r="AN81" s="181"/>
      <c r="AO81" s="181"/>
      <c r="AP81" s="181"/>
      <c r="AQ81" s="179"/>
      <c r="AR81" s="179"/>
      <c r="AS81" s="179"/>
      <c r="AT81" s="179"/>
      <c r="AU81" s="160"/>
      <c r="AV81" s="163"/>
      <c r="AW81" s="101">
        <v>20</v>
      </c>
      <c r="AX81" s="102">
        <v>62</v>
      </c>
      <c r="AY81" s="102"/>
      <c r="AZ81" s="106"/>
      <c r="BA81" s="101"/>
      <c r="BB81" s="102"/>
      <c r="BC81" s="104"/>
      <c r="BD81" s="117"/>
      <c r="BE81" s="116"/>
      <c r="BF81" s="104"/>
      <c r="BG81" s="104"/>
      <c r="BH81" s="117"/>
      <c r="BI81" s="116"/>
      <c r="BJ81" s="104"/>
      <c r="BK81" s="104"/>
      <c r="BL81" s="104"/>
      <c r="BM81" s="347"/>
      <c r="BN81" s="347"/>
      <c r="BO81" s="347"/>
      <c r="BP81" s="347"/>
      <c r="BQ81" s="347"/>
      <c r="BR81" s="347"/>
      <c r="BS81" s="347"/>
      <c r="BT81" s="347"/>
      <c r="BU81" s="347"/>
    </row>
    <row r="82" spans="1:95" s="35" customFormat="1" ht="11.1" customHeight="1">
      <c r="D82" s="128"/>
      <c r="E82" s="128"/>
      <c r="F82" s="128"/>
      <c r="G82" s="152">
        <v>17</v>
      </c>
      <c r="H82" s="153"/>
      <c r="I82" s="178" t="s">
        <v>117</v>
      </c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9">
        <v>6</v>
      </c>
      <c r="V82" s="179"/>
      <c r="W82" s="179"/>
      <c r="X82" s="152"/>
      <c r="Y82" s="180"/>
      <c r="Z82" s="153"/>
      <c r="AA82" s="177"/>
      <c r="AB82" s="177"/>
      <c r="AC82" s="152"/>
      <c r="AD82" s="153"/>
      <c r="AE82" s="179">
        <v>150</v>
      </c>
      <c r="AF82" s="179"/>
      <c r="AG82" s="179">
        <v>5</v>
      </c>
      <c r="AH82" s="179"/>
      <c r="AI82" s="181">
        <v>68</v>
      </c>
      <c r="AJ82" s="181"/>
      <c r="AK82" s="181">
        <v>34</v>
      </c>
      <c r="AL82" s="181"/>
      <c r="AM82" s="181">
        <v>34</v>
      </c>
      <c r="AN82" s="181"/>
      <c r="AO82" s="181"/>
      <c r="AP82" s="181"/>
      <c r="AQ82" s="179"/>
      <c r="AR82" s="179"/>
      <c r="AS82" s="179">
        <v>10</v>
      </c>
      <c r="AT82" s="179"/>
      <c r="AU82" s="158">
        <f>AE82-AI82-AS82</f>
        <v>72</v>
      </c>
      <c r="AV82" s="162"/>
      <c r="AW82" s="194"/>
      <c r="AX82" s="194"/>
      <c r="AY82" s="184"/>
      <c r="AZ82" s="184"/>
      <c r="BA82" s="183"/>
      <c r="BB82" s="183"/>
      <c r="BC82" s="226"/>
      <c r="BD82" s="283"/>
      <c r="BE82" s="278"/>
      <c r="BF82" s="177"/>
      <c r="BG82" s="177">
        <v>4</v>
      </c>
      <c r="BH82" s="292"/>
      <c r="BI82" s="278"/>
      <c r="BJ82" s="177"/>
      <c r="BK82" s="177"/>
      <c r="BL82" s="177"/>
      <c r="BM82" s="347"/>
      <c r="BN82" s="347"/>
      <c r="BO82" s="347"/>
      <c r="BP82" s="347"/>
      <c r="BQ82" s="347"/>
      <c r="BR82" s="347"/>
      <c r="BS82" s="347"/>
      <c r="BT82" s="347"/>
      <c r="BU82" s="347"/>
    </row>
    <row r="83" spans="1:95" s="35" customFormat="1" ht="15.75" customHeight="1">
      <c r="D83" s="128"/>
      <c r="E83" s="128"/>
      <c r="F83" s="128"/>
      <c r="G83" s="154"/>
      <c r="H83" s="155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9"/>
      <c r="V83" s="179"/>
      <c r="W83" s="179"/>
      <c r="X83" s="154"/>
      <c r="Y83" s="175"/>
      <c r="Z83" s="155"/>
      <c r="AA83" s="177"/>
      <c r="AB83" s="177"/>
      <c r="AC83" s="154"/>
      <c r="AD83" s="155"/>
      <c r="AE83" s="179"/>
      <c r="AF83" s="179"/>
      <c r="AG83" s="179"/>
      <c r="AH83" s="179"/>
      <c r="AI83" s="181"/>
      <c r="AJ83" s="181"/>
      <c r="AK83" s="181"/>
      <c r="AL83" s="181"/>
      <c r="AM83" s="181"/>
      <c r="AN83" s="181"/>
      <c r="AO83" s="181"/>
      <c r="AP83" s="181"/>
      <c r="AQ83" s="179"/>
      <c r="AR83" s="179"/>
      <c r="AS83" s="179"/>
      <c r="AT83" s="179"/>
      <c r="AU83" s="160"/>
      <c r="AV83" s="163"/>
      <c r="AW83" s="101"/>
      <c r="AX83" s="102"/>
      <c r="AY83" s="102"/>
      <c r="AZ83" s="106"/>
      <c r="BA83" s="101"/>
      <c r="BB83" s="102"/>
      <c r="BC83" s="104"/>
      <c r="BD83" s="117"/>
      <c r="BE83" s="116"/>
      <c r="BF83" s="104"/>
      <c r="BG83" s="104">
        <v>34</v>
      </c>
      <c r="BH83" s="117">
        <v>34</v>
      </c>
      <c r="BI83" s="116"/>
      <c r="BJ83" s="104"/>
      <c r="BK83" s="104"/>
      <c r="BL83" s="104"/>
      <c r="BM83" s="347"/>
      <c r="BN83" s="347"/>
      <c r="BO83" s="347"/>
      <c r="BP83" s="347"/>
      <c r="BQ83" s="347"/>
      <c r="BR83" s="347"/>
      <c r="BS83" s="347"/>
      <c r="BT83" s="347"/>
      <c r="BU83" s="347"/>
    </row>
    <row r="84" spans="1:95" s="35" customFormat="1" ht="15" customHeight="1">
      <c r="D84" s="128"/>
      <c r="E84" s="128"/>
      <c r="F84" s="128"/>
      <c r="G84" s="152">
        <v>18</v>
      </c>
      <c r="H84" s="153"/>
      <c r="I84" s="312" t="s">
        <v>118</v>
      </c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3"/>
      <c r="V84" s="313"/>
      <c r="W84" s="313"/>
      <c r="X84" s="152">
        <v>2</v>
      </c>
      <c r="Y84" s="180"/>
      <c r="Z84" s="153"/>
      <c r="AA84" s="177"/>
      <c r="AB84" s="177"/>
      <c r="AC84" s="152"/>
      <c r="AD84" s="153"/>
      <c r="AE84" s="313">
        <v>180</v>
      </c>
      <c r="AF84" s="313"/>
      <c r="AG84" s="313">
        <v>6</v>
      </c>
      <c r="AH84" s="313"/>
      <c r="AI84" s="320">
        <v>86</v>
      </c>
      <c r="AJ84" s="320"/>
      <c r="AK84" s="320">
        <v>26</v>
      </c>
      <c r="AL84" s="320"/>
      <c r="AM84" s="320">
        <v>60</v>
      </c>
      <c r="AN84" s="320"/>
      <c r="AO84" s="320"/>
      <c r="AP84" s="320"/>
      <c r="AQ84" s="313"/>
      <c r="AR84" s="313"/>
      <c r="AS84" s="313">
        <v>12</v>
      </c>
      <c r="AT84" s="313"/>
      <c r="AU84" s="158">
        <f>AE84-AI84-AS84</f>
        <v>82</v>
      </c>
      <c r="AV84" s="162"/>
      <c r="AW84" s="333"/>
      <c r="AX84" s="333"/>
      <c r="AY84" s="278">
        <v>5</v>
      </c>
      <c r="AZ84" s="177"/>
      <c r="BA84" s="278"/>
      <c r="BB84" s="177"/>
      <c r="BC84" s="177"/>
      <c r="BD84" s="292"/>
      <c r="BE84" s="278"/>
      <c r="BF84" s="177"/>
      <c r="BG84" s="278"/>
      <c r="BH84" s="177"/>
      <c r="BI84" s="278"/>
      <c r="BJ84" s="177"/>
      <c r="BK84" s="177"/>
      <c r="BL84" s="177"/>
      <c r="BM84" s="347"/>
      <c r="BN84" s="347"/>
      <c r="BO84" s="347"/>
      <c r="BP84" s="347"/>
      <c r="BQ84" s="347"/>
      <c r="BR84" s="347"/>
      <c r="BS84" s="347"/>
      <c r="BT84" s="347"/>
      <c r="BU84" s="347"/>
    </row>
    <row r="85" spans="1:95" s="35" customFormat="1" ht="11.1" customHeight="1">
      <c r="D85" s="128"/>
      <c r="E85" s="128"/>
      <c r="F85" s="128"/>
      <c r="G85" s="154"/>
      <c r="H85" s="155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9"/>
      <c r="V85" s="179"/>
      <c r="W85" s="179"/>
      <c r="X85" s="154"/>
      <c r="Y85" s="175"/>
      <c r="Z85" s="155"/>
      <c r="AA85" s="177"/>
      <c r="AB85" s="177"/>
      <c r="AC85" s="154"/>
      <c r="AD85" s="155"/>
      <c r="AE85" s="179"/>
      <c r="AF85" s="179"/>
      <c r="AG85" s="179"/>
      <c r="AH85" s="179"/>
      <c r="AI85" s="181"/>
      <c r="AJ85" s="181"/>
      <c r="AK85" s="181"/>
      <c r="AL85" s="181"/>
      <c r="AM85" s="181"/>
      <c r="AN85" s="181"/>
      <c r="AO85" s="181"/>
      <c r="AP85" s="181"/>
      <c r="AQ85" s="179"/>
      <c r="AR85" s="179"/>
      <c r="AS85" s="179"/>
      <c r="AT85" s="179"/>
      <c r="AU85" s="160"/>
      <c r="AV85" s="163"/>
      <c r="AW85" s="101"/>
      <c r="AX85" s="102"/>
      <c r="AY85" s="116">
        <v>26</v>
      </c>
      <c r="AZ85" s="104">
        <v>60</v>
      </c>
      <c r="BA85" s="116"/>
      <c r="BB85" s="104"/>
      <c r="BC85" s="104"/>
      <c r="BD85" s="117"/>
      <c r="BE85" s="116"/>
      <c r="BF85" s="104"/>
      <c r="BG85" s="116"/>
      <c r="BH85" s="104"/>
      <c r="BI85" s="116"/>
      <c r="BJ85" s="104"/>
      <c r="BK85" s="104"/>
      <c r="BL85" s="104"/>
      <c r="BM85" s="347"/>
      <c r="BN85" s="347"/>
      <c r="BO85" s="347"/>
      <c r="BP85" s="347"/>
      <c r="BQ85" s="347"/>
      <c r="BR85" s="347"/>
      <c r="BS85" s="347"/>
      <c r="BT85" s="347"/>
      <c r="BU85" s="347"/>
    </row>
    <row r="86" spans="1:95" s="35" customFormat="1" ht="11.1" customHeight="1">
      <c r="D86" s="128"/>
      <c r="E86" s="128"/>
      <c r="F86" s="128"/>
      <c r="G86" s="152">
        <v>19</v>
      </c>
      <c r="H86" s="153"/>
      <c r="I86" s="312" t="s">
        <v>119</v>
      </c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3">
        <v>3</v>
      </c>
      <c r="V86" s="313"/>
      <c r="W86" s="313"/>
      <c r="X86" s="152"/>
      <c r="Y86" s="180"/>
      <c r="Z86" s="153"/>
      <c r="AA86" s="177"/>
      <c r="AB86" s="177"/>
      <c r="AC86" s="152"/>
      <c r="AD86" s="153"/>
      <c r="AE86" s="313">
        <v>150</v>
      </c>
      <c r="AF86" s="313"/>
      <c r="AG86" s="313">
        <v>5</v>
      </c>
      <c r="AH86" s="313"/>
      <c r="AI86" s="320">
        <v>72</v>
      </c>
      <c r="AJ86" s="320"/>
      <c r="AK86" s="320">
        <v>36</v>
      </c>
      <c r="AL86" s="320"/>
      <c r="AM86" s="320">
        <v>36</v>
      </c>
      <c r="AN86" s="320"/>
      <c r="AO86" s="320"/>
      <c r="AP86" s="320"/>
      <c r="AQ86" s="313"/>
      <c r="AR86" s="313"/>
      <c r="AS86" s="313">
        <v>8</v>
      </c>
      <c r="AT86" s="313"/>
      <c r="AU86" s="158">
        <f>AE86-AI86-AS86</f>
        <v>70</v>
      </c>
      <c r="AV86" s="162"/>
      <c r="AW86" s="333"/>
      <c r="AX86" s="333"/>
      <c r="AY86" s="177"/>
      <c r="AZ86" s="292"/>
      <c r="BA86" s="278">
        <v>4</v>
      </c>
      <c r="BB86" s="177"/>
      <c r="BC86" s="177"/>
      <c r="BD86" s="292"/>
      <c r="BE86" s="278"/>
      <c r="BF86" s="177"/>
      <c r="BG86" s="177"/>
      <c r="BH86" s="292"/>
      <c r="BI86" s="278"/>
      <c r="BJ86" s="177"/>
      <c r="BK86" s="177"/>
      <c r="BL86" s="177"/>
      <c r="BM86" s="347"/>
      <c r="BN86" s="347"/>
      <c r="BO86" s="347"/>
      <c r="BP86" s="347"/>
      <c r="BQ86" s="347"/>
      <c r="BR86" s="347"/>
      <c r="BS86" s="347"/>
      <c r="BT86" s="347"/>
      <c r="BU86" s="347"/>
    </row>
    <row r="87" spans="1:95" s="35" customFormat="1" ht="15.75" customHeight="1">
      <c r="D87" s="128"/>
      <c r="E87" s="128"/>
      <c r="F87" s="128"/>
      <c r="G87" s="154"/>
      <c r="H87" s="155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9"/>
      <c r="V87" s="179"/>
      <c r="W87" s="179"/>
      <c r="X87" s="154"/>
      <c r="Y87" s="175"/>
      <c r="Z87" s="155"/>
      <c r="AA87" s="177"/>
      <c r="AB87" s="177"/>
      <c r="AC87" s="154"/>
      <c r="AD87" s="155"/>
      <c r="AE87" s="179"/>
      <c r="AF87" s="179"/>
      <c r="AG87" s="179"/>
      <c r="AH87" s="179"/>
      <c r="AI87" s="181"/>
      <c r="AJ87" s="181"/>
      <c r="AK87" s="181"/>
      <c r="AL87" s="181"/>
      <c r="AM87" s="181"/>
      <c r="AN87" s="181"/>
      <c r="AO87" s="181"/>
      <c r="AP87" s="181"/>
      <c r="AQ87" s="179"/>
      <c r="AR87" s="179"/>
      <c r="AS87" s="179"/>
      <c r="AT87" s="179"/>
      <c r="AU87" s="160"/>
      <c r="AV87" s="163"/>
      <c r="AW87" s="101"/>
      <c r="AX87" s="102"/>
      <c r="AY87" s="104"/>
      <c r="AZ87" s="117"/>
      <c r="BA87" s="116">
        <v>36</v>
      </c>
      <c r="BB87" s="104">
        <v>36</v>
      </c>
      <c r="BC87" s="104"/>
      <c r="BD87" s="117"/>
      <c r="BE87" s="116"/>
      <c r="BF87" s="104"/>
      <c r="BG87" s="104"/>
      <c r="BH87" s="117"/>
      <c r="BI87" s="116"/>
      <c r="BJ87" s="104"/>
      <c r="BK87" s="104"/>
      <c r="BL87" s="104"/>
      <c r="BM87" s="347"/>
      <c r="BN87" s="347"/>
      <c r="BO87" s="347"/>
      <c r="BP87" s="347"/>
      <c r="BQ87" s="347"/>
      <c r="BR87" s="347"/>
      <c r="BS87" s="347"/>
      <c r="BT87" s="347"/>
      <c r="BU87" s="347"/>
    </row>
    <row r="88" spans="1:95" s="35" customFormat="1" ht="17.25" customHeight="1">
      <c r="D88" s="128"/>
      <c r="E88" s="128"/>
      <c r="F88" s="128"/>
      <c r="G88" s="216"/>
      <c r="H88" s="217"/>
      <c r="I88" s="429" t="s">
        <v>120</v>
      </c>
      <c r="J88" s="430"/>
      <c r="K88" s="430"/>
      <c r="L88" s="430"/>
      <c r="M88" s="430"/>
      <c r="N88" s="430"/>
      <c r="O88" s="430"/>
      <c r="P88" s="430"/>
      <c r="Q88" s="430"/>
      <c r="R88" s="430"/>
      <c r="S88" s="430"/>
      <c r="T88" s="431"/>
      <c r="U88" s="216">
        <v>10</v>
      </c>
      <c r="V88" s="410"/>
      <c r="W88" s="217"/>
      <c r="X88" s="216">
        <v>12</v>
      </c>
      <c r="Y88" s="410"/>
      <c r="Z88" s="217"/>
      <c r="AA88" s="308"/>
      <c r="AB88" s="308"/>
      <c r="AC88" s="216"/>
      <c r="AD88" s="217"/>
      <c r="AE88" s="216">
        <f>SUM(AE50:AF87)</f>
        <v>2700</v>
      </c>
      <c r="AF88" s="217"/>
      <c r="AG88" s="216">
        <f>AG50+AG52+AG54+AG56+AG58+AG60+AG62+AG64+AG66+AG68+AG70+AG72+AG74+AG76+AG78+AG80+AG82+AG84+AG86</f>
        <v>90</v>
      </c>
      <c r="AH88" s="217"/>
      <c r="AI88" s="216">
        <f>SUM(AI50:AJ87)</f>
        <v>1402</v>
      </c>
      <c r="AJ88" s="217"/>
      <c r="AK88" s="216">
        <f>SUM(AK50:AL87)</f>
        <v>450</v>
      </c>
      <c r="AL88" s="217"/>
      <c r="AM88" s="216">
        <f>SUM(AM50:AN87)</f>
        <v>874</v>
      </c>
      <c r="AN88" s="217"/>
      <c r="AO88" s="216">
        <f>SUM(AO50:AP87)</f>
        <v>76</v>
      </c>
      <c r="AP88" s="217"/>
      <c r="AQ88" s="216">
        <f>SUM(AQ50:AR87)</f>
        <v>0</v>
      </c>
      <c r="AR88" s="217"/>
      <c r="AS88" s="216">
        <f>SUM(AS50:AT87)</f>
        <v>176</v>
      </c>
      <c r="AT88" s="217"/>
      <c r="AU88" s="216">
        <f>SUM(AU50:AV87)</f>
        <v>1124</v>
      </c>
      <c r="AV88" s="217"/>
      <c r="AW88" s="271">
        <f>AW86+AW84+AW82+AW80+AW78+AW76+AW74+AW72+AW70+AW68+AW66+AW64+AW62+AW60+AW58+AW56+AW54+AW52+AW50</f>
        <v>25</v>
      </c>
      <c r="AX88" s="272"/>
      <c r="AY88" s="349">
        <f>AY86+AY84+AY82+AY80+AY78+AY76+AY74+AY72+AY70+AY68+AY66+AY64+AY62+AY60+AY58+AY56+AY54+AY52+AY50</f>
        <v>19.5</v>
      </c>
      <c r="AZ88" s="350"/>
      <c r="BA88" s="349">
        <f>BA86+BA84+BA82+BA80+BA78+BA76+BA74+BA72+BA70+BA68+BA66+BA64+BA62+BA60+BA58+BA56+BA54+BA52+BA50</f>
        <v>9</v>
      </c>
      <c r="BB88" s="350"/>
      <c r="BC88" s="349">
        <f>BC86+BC84+BC82+BC80+BC78+BC76+BC74+BC72+BC70+BC68+BC66+BC64+BC62+BC60+BC58+BC56+BC54+BC52+BC50</f>
        <v>12</v>
      </c>
      <c r="BD88" s="350"/>
      <c r="BE88" s="349">
        <f>BE86+BE84+BE82+BE80+BE78+BE76+BE74+BE72+BE70+BE68+BE66+BE64+BE62+BE60+BE58+BE56+BE54+BE52+BE50</f>
        <v>4.5</v>
      </c>
      <c r="BF88" s="350"/>
      <c r="BG88" s="349">
        <f>BG86+BG84+BG82+BG80+BG78+BG76+BG74+BG72+BG70+BG68+BG66+BG64+BG62+BG60+BG58+BG56+BG54+BG52+BG50</f>
        <v>6</v>
      </c>
      <c r="BH88" s="350"/>
      <c r="BI88" s="349">
        <f>BI86+BI84+BI82+BI80+BI78+BI76+BI74+BI72+BI70+BI68+BI66+BI64+BI62+BI60+BI58+BI56+BI54+BI52+BI50</f>
        <v>2</v>
      </c>
      <c r="BJ88" s="350"/>
      <c r="BK88" s="349">
        <f>BK86+BK84+BK82+BK80+BK78+BK76+BK74+BK72+BK70+BK68+BK66+BK64+BK62+BK60+BK58+BK56+BK54+BK52+BK50</f>
        <v>3.5</v>
      </c>
      <c r="BL88" s="351"/>
      <c r="BM88" s="347"/>
      <c r="BN88" s="347"/>
      <c r="BO88" s="347"/>
      <c r="BP88" s="347"/>
      <c r="BQ88" s="347"/>
      <c r="BR88" s="347"/>
      <c r="BS88" s="347"/>
      <c r="BT88" s="347"/>
      <c r="BU88" s="347"/>
    </row>
    <row r="89" spans="1:95" s="35" customFormat="1" ht="12.75" customHeight="1" thickBot="1">
      <c r="D89" s="128"/>
      <c r="E89" s="128"/>
      <c r="F89" s="128"/>
      <c r="G89" s="310"/>
      <c r="H89" s="311"/>
      <c r="I89" s="432"/>
      <c r="J89" s="433"/>
      <c r="K89" s="433"/>
      <c r="L89" s="433"/>
      <c r="M89" s="433"/>
      <c r="N89" s="433"/>
      <c r="O89" s="433"/>
      <c r="P89" s="433"/>
      <c r="Q89" s="433"/>
      <c r="R89" s="433"/>
      <c r="S89" s="433"/>
      <c r="T89" s="434"/>
      <c r="U89" s="310"/>
      <c r="V89" s="526"/>
      <c r="W89" s="311"/>
      <c r="X89" s="310"/>
      <c r="Y89" s="526"/>
      <c r="Z89" s="311"/>
      <c r="AA89" s="309"/>
      <c r="AB89" s="309"/>
      <c r="AC89" s="310"/>
      <c r="AD89" s="311"/>
      <c r="AE89" s="310"/>
      <c r="AF89" s="311"/>
      <c r="AG89" s="310"/>
      <c r="AH89" s="311"/>
      <c r="AI89" s="310"/>
      <c r="AJ89" s="311"/>
      <c r="AK89" s="310"/>
      <c r="AL89" s="311"/>
      <c r="AM89" s="310"/>
      <c r="AN89" s="311"/>
      <c r="AO89" s="310"/>
      <c r="AP89" s="311"/>
      <c r="AQ89" s="310"/>
      <c r="AR89" s="311"/>
      <c r="AS89" s="310"/>
      <c r="AT89" s="311"/>
      <c r="AU89" s="310"/>
      <c r="AV89" s="311"/>
      <c r="AW89" s="70">
        <f>AW87+AW85+AW83+AW81+AW79+AW77+AW75+AW73+AW71+AW69+AW67+AW65+AW63+AW61+AW59+AW57+AW55+AW53+AW51</f>
        <v>140</v>
      </c>
      <c r="AX89" s="70">
        <f>AX87+AX85+AX83+AX81+AX79+AX77+AX75+AX73+AX71+AX69+AX67+AX65+AX63+AX61+AX59+AX57+AX55+AX53+AX51</f>
        <v>310</v>
      </c>
      <c r="AY89" s="70">
        <f>AY87+AY85+AY83+AY81+AY79+AY77+AY75+AY73+AY71+AY69+AY67+AY65+AY63+AY61+AY59+AY57+AY55+AY53+AY51</f>
        <v>116</v>
      </c>
      <c r="AZ89" s="91">
        <f>AZ87+AZ85+AZ83+AZ81+AZ79+AZ77+AZ75+AZ73+AZ71+AZ69+AZ67+AZ65+AZ63+AZ61+AZ59+AZ57+AZ55+AZ53+AZ51</f>
        <v>216</v>
      </c>
      <c r="BA89" s="91">
        <f>BA87+BA85+BA83+BA81+BA79+BA77+BA75+BA73+BA71+BA69+BA67+BA65+BA63+BA61+BA59+BA57+BA55+BA53+BA51</f>
        <v>60</v>
      </c>
      <c r="BB89" s="91">
        <f>BB87+BB85+BB83+BB81+BB79+BB77+BB75+BB73+BB71+BB69+BB67+BB65+BB63+BB61+BB59+BB57+BB55+BB53+BB51</f>
        <v>102</v>
      </c>
      <c r="BC89" s="70">
        <f>BC87+BC85+BC83+BC81+BC79+BC77+BC75+BC73+BC71+BC69+BC67+BC65+BC63+BC61+BC59+BC57+BC55+BC53+BC51</f>
        <v>80</v>
      </c>
      <c r="BD89" s="70">
        <f>BD87+BD85+BD83+BD81+BD79+BD77+BD75+BD73+BD71+BD69+BD67+BD65+BD63+BD61+BD59+BD57+BD55+BD53+BD51</f>
        <v>126</v>
      </c>
      <c r="BE89" s="70">
        <f>BE87+BE85+BE83+BE81+BE79+BE77+BE75+BE73+BE71+BE69+BE67+BE65+BE63+BE61+BE59+BE57+BE55+BE53+BE51</f>
        <v>20</v>
      </c>
      <c r="BF89" s="70">
        <f>BF87+BF85+BF83+BF81+BF79+BF77+BF75+BF73+BF71+BF69+BF67+BF65+BF63+BF61+BF59+BF57+BF55+BF53+BF51</f>
        <v>58</v>
      </c>
      <c r="BG89" s="70">
        <f>BG87+BG85+BG83+BG81+BG79+BG77+BG75+BG73+BG71+BG69+BG67+BG65+BG63+BG61+BG59+BG57+BG55+BG53+BG51</f>
        <v>34</v>
      </c>
      <c r="BH89" s="70">
        <f>BH87+BH85+BH83+BH81+BH79+BH77+BH75+BH73+BH71+BH69+BH67+BH65+BH63+BH61+BH59+BH57+BH55+BH53+BH51</f>
        <v>68</v>
      </c>
      <c r="BI89" s="70">
        <f>BI87+BI85+BI83+BI81+BI79+BI77+BI75+BI73+BI71+BI69+BI67+BI65+BI63+BI61+BI59+BI57+BI55+BI53+BI51</f>
        <v>0</v>
      </c>
      <c r="BJ89" s="70">
        <f>BJ87+BJ85+BJ83+BJ81+BJ79+BJ77+BJ75+BJ73+BJ71+BJ69+BJ67+BJ65+BJ63+BJ61+BJ59+BJ57+BJ55+BJ53+BJ51</f>
        <v>36</v>
      </c>
      <c r="BK89" s="70">
        <f>BK87+BK85+BK83+BK81+BK79+BK77+BK75+BK73+BK71+BK69+BK67+BK65+BK63+BK61+BK59+BK57+BK55+BK53+BK51</f>
        <v>0</v>
      </c>
      <c r="BL89" s="70">
        <f>BL87+BL85+BL83+BL81+BL79+BL77+BL75+BL73+BL71+BL69+BL67+BL65+BL63+BL61+BL59+BL57+BL55+BL53+BL51</f>
        <v>34</v>
      </c>
      <c r="BM89" s="347"/>
      <c r="BN89" s="347"/>
      <c r="BO89" s="347"/>
      <c r="BP89" s="347"/>
      <c r="BQ89" s="347"/>
      <c r="BR89" s="347"/>
      <c r="BS89" s="347"/>
      <c r="BT89" s="347"/>
      <c r="BU89" s="347"/>
    </row>
    <row r="90" spans="1:95" s="35" customFormat="1" ht="13.5" customHeight="1">
      <c r="D90" s="128"/>
      <c r="E90" s="128"/>
      <c r="F90" s="128"/>
      <c r="G90" s="272"/>
      <c r="H90" s="272"/>
      <c r="I90" s="515" t="s">
        <v>121</v>
      </c>
      <c r="J90" s="515"/>
      <c r="K90" s="515"/>
      <c r="L90" s="515"/>
      <c r="M90" s="515"/>
      <c r="N90" s="515"/>
      <c r="O90" s="515"/>
      <c r="P90" s="515"/>
      <c r="Q90" s="515"/>
      <c r="R90" s="515"/>
      <c r="S90" s="515"/>
      <c r="T90" s="515"/>
      <c r="U90" s="272"/>
      <c r="V90" s="272"/>
      <c r="W90" s="272"/>
      <c r="X90" s="272"/>
      <c r="Y90" s="272"/>
      <c r="Z90" s="272"/>
      <c r="AA90" s="308"/>
      <c r="AB90" s="308"/>
      <c r="AC90" s="272"/>
      <c r="AD90" s="272"/>
      <c r="AE90" s="272"/>
      <c r="AF90" s="272"/>
      <c r="AG90" s="272">
        <f>AW90+AY90+BA90+BC90+BE90+BG90+BI90+BK90</f>
        <v>90</v>
      </c>
      <c r="AH90" s="272"/>
      <c r="AI90" s="516"/>
      <c r="AJ90" s="516"/>
      <c r="AK90" s="516"/>
      <c r="AL90" s="516"/>
      <c r="AM90" s="516"/>
      <c r="AN90" s="516"/>
      <c r="AO90" s="516"/>
      <c r="AP90" s="516"/>
      <c r="AQ90" s="272"/>
      <c r="AR90" s="272"/>
      <c r="AS90" s="272"/>
      <c r="AT90" s="272"/>
      <c r="AU90" s="272"/>
      <c r="AV90" s="517"/>
      <c r="AW90" s="334">
        <f>AG80+AG76+AG72+AG68+AG62+AG52+AG60+1</f>
        <v>30</v>
      </c>
      <c r="AX90" s="219"/>
      <c r="AY90" s="218">
        <f>AG50+AG74+AG78+1+AG84</f>
        <v>22</v>
      </c>
      <c r="AZ90" s="324"/>
      <c r="BA90" s="334">
        <f>AG86+1+AG58</f>
        <v>10</v>
      </c>
      <c r="BB90" s="219"/>
      <c r="BC90" s="218">
        <f>AG66+2+AG56+AG70</f>
        <v>15</v>
      </c>
      <c r="BD90" s="324"/>
      <c r="BE90" s="334">
        <f>AG64+1</f>
        <v>4</v>
      </c>
      <c r="BF90" s="219"/>
      <c r="BG90" s="218">
        <f>1+AG82</f>
        <v>6</v>
      </c>
      <c r="BH90" s="324"/>
      <c r="BI90" s="334">
        <f>1</f>
        <v>1</v>
      </c>
      <c r="BJ90" s="219"/>
      <c r="BK90" s="218">
        <v>2</v>
      </c>
      <c r="BL90" s="219"/>
      <c r="BM90" s="110"/>
      <c r="BN90" s="110"/>
      <c r="BO90" s="110"/>
      <c r="BP90" s="110"/>
      <c r="BQ90" s="110"/>
      <c r="BR90" s="110"/>
      <c r="BS90" s="110"/>
      <c r="BT90" s="110"/>
      <c r="BU90" s="86"/>
    </row>
    <row r="91" spans="1:95" s="35" customFormat="1" ht="12.75" customHeight="1" thickBot="1">
      <c r="D91" s="128"/>
      <c r="E91" s="128"/>
      <c r="F91" s="128"/>
      <c r="G91" s="272"/>
      <c r="H91" s="272"/>
      <c r="I91" s="515"/>
      <c r="J91" s="515"/>
      <c r="K91" s="515"/>
      <c r="L91" s="515"/>
      <c r="M91" s="515"/>
      <c r="N91" s="515"/>
      <c r="O91" s="515"/>
      <c r="P91" s="515"/>
      <c r="Q91" s="515"/>
      <c r="R91" s="515"/>
      <c r="S91" s="515"/>
      <c r="T91" s="515"/>
      <c r="U91" s="272"/>
      <c r="V91" s="272"/>
      <c r="W91" s="272"/>
      <c r="X91" s="272"/>
      <c r="Y91" s="272"/>
      <c r="Z91" s="272"/>
      <c r="AA91" s="309"/>
      <c r="AB91" s="309"/>
      <c r="AC91" s="272"/>
      <c r="AD91" s="272"/>
      <c r="AE91" s="272"/>
      <c r="AF91" s="272"/>
      <c r="AG91" s="272"/>
      <c r="AH91" s="272"/>
      <c r="AI91" s="516"/>
      <c r="AJ91" s="516"/>
      <c r="AK91" s="516"/>
      <c r="AL91" s="516"/>
      <c r="AM91" s="516"/>
      <c r="AN91" s="516"/>
      <c r="AO91" s="516"/>
      <c r="AP91" s="516"/>
      <c r="AQ91" s="272"/>
      <c r="AR91" s="272"/>
      <c r="AS91" s="272"/>
      <c r="AT91" s="272"/>
      <c r="AU91" s="272"/>
      <c r="AV91" s="517"/>
      <c r="AW91" s="335"/>
      <c r="AX91" s="336"/>
      <c r="AY91" s="325"/>
      <c r="AZ91" s="326"/>
      <c r="BA91" s="335"/>
      <c r="BB91" s="336"/>
      <c r="BC91" s="325"/>
      <c r="BD91" s="326"/>
      <c r="BE91" s="335"/>
      <c r="BF91" s="336"/>
      <c r="BG91" s="325"/>
      <c r="BH91" s="326"/>
      <c r="BI91" s="335"/>
      <c r="BJ91" s="336"/>
      <c r="BK91" s="325"/>
      <c r="BL91" s="336"/>
      <c r="BM91" s="110"/>
      <c r="BN91" s="110"/>
      <c r="BO91" s="110"/>
      <c r="BP91" s="110"/>
      <c r="BQ91" s="110"/>
      <c r="BR91" s="110"/>
      <c r="BS91" s="110"/>
      <c r="BT91" s="110"/>
      <c r="BU91" s="86"/>
    </row>
    <row r="92" spans="1:95" ht="15.75" customHeight="1">
      <c r="A92" s="1"/>
      <c r="B92" s="1"/>
      <c r="C92" s="1"/>
      <c r="D92" s="5"/>
      <c r="E92" s="5"/>
      <c r="F92" s="5"/>
      <c r="G92" s="359" t="s">
        <v>122</v>
      </c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  <c r="T92" s="360"/>
      <c r="U92" s="360"/>
      <c r="V92" s="360"/>
      <c r="W92" s="360"/>
      <c r="X92" s="360"/>
      <c r="Y92" s="360"/>
      <c r="Z92" s="360"/>
      <c r="AA92" s="360"/>
      <c r="AB92" s="360"/>
      <c r="AC92" s="360"/>
      <c r="AD92" s="360"/>
      <c r="AE92" s="360"/>
      <c r="AF92" s="360"/>
      <c r="AG92" s="360"/>
      <c r="AH92" s="360"/>
      <c r="AI92" s="360"/>
      <c r="AJ92" s="360"/>
      <c r="AK92" s="360"/>
      <c r="AL92" s="360"/>
      <c r="AM92" s="360"/>
      <c r="AN92" s="360"/>
      <c r="AO92" s="360"/>
      <c r="AP92" s="360"/>
      <c r="AQ92" s="360"/>
      <c r="AR92" s="360"/>
      <c r="AS92" s="360"/>
      <c r="AT92" s="360"/>
      <c r="AU92" s="360"/>
      <c r="AV92" s="360"/>
      <c r="AW92" s="360"/>
      <c r="AX92" s="360"/>
      <c r="AY92" s="360"/>
      <c r="AZ92" s="360"/>
      <c r="BA92" s="360"/>
      <c r="BB92" s="360"/>
      <c r="BC92" s="360"/>
      <c r="BD92" s="360"/>
      <c r="BE92" s="360"/>
      <c r="BF92" s="360"/>
      <c r="BG92" s="360"/>
      <c r="BH92" s="360"/>
      <c r="BI92" s="360"/>
      <c r="BJ92" s="360"/>
      <c r="BK92" s="360"/>
      <c r="BL92" s="361"/>
      <c r="BM92" s="348"/>
      <c r="BN92" s="348"/>
      <c r="BO92" s="348"/>
      <c r="BP92" s="348"/>
      <c r="BQ92" s="348"/>
      <c r="BR92" s="348"/>
      <c r="BS92" s="348"/>
      <c r="BT92" s="348"/>
      <c r="BU92" s="348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</row>
    <row r="93" spans="1:95" ht="12.75" customHeight="1" thickBot="1">
      <c r="A93" s="1"/>
      <c r="B93" s="1"/>
      <c r="C93" s="1"/>
      <c r="D93" s="5"/>
      <c r="E93" s="5"/>
      <c r="F93" s="5"/>
      <c r="G93" s="321" t="s">
        <v>123</v>
      </c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P93" s="322"/>
      <c r="AQ93" s="322"/>
      <c r="AR93" s="322"/>
      <c r="AS93" s="322"/>
      <c r="AT93" s="322"/>
      <c r="AU93" s="322"/>
      <c r="AV93" s="322"/>
      <c r="AW93" s="322"/>
      <c r="AX93" s="322"/>
      <c r="AY93" s="322"/>
      <c r="AZ93" s="322"/>
      <c r="BA93" s="322"/>
      <c r="BB93" s="322"/>
      <c r="BC93" s="322"/>
      <c r="BD93" s="322"/>
      <c r="BE93" s="322"/>
      <c r="BF93" s="322"/>
      <c r="BG93" s="322"/>
      <c r="BH93" s="322"/>
      <c r="BI93" s="322"/>
      <c r="BJ93" s="322"/>
      <c r="BK93" s="322"/>
      <c r="BL93" s="323"/>
      <c r="BM93" s="352"/>
      <c r="BN93" s="352"/>
      <c r="BO93" s="352"/>
      <c r="BP93" s="352"/>
      <c r="BQ93" s="352"/>
      <c r="BR93" s="352"/>
      <c r="BS93" s="352"/>
      <c r="BT93" s="352"/>
      <c r="BU93" s="352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</row>
    <row r="94" spans="1:95" s="35" customFormat="1" ht="13.5" customHeight="1">
      <c r="D94" s="128"/>
      <c r="E94" s="128"/>
      <c r="F94" s="128"/>
      <c r="G94" s="152">
        <v>1</v>
      </c>
      <c r="H94" s="153"/>
      <c r="I94" s="314" t="s">
        <v>124</v>
      </c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6"/>
      <c r="U94" s="152">
        <v>2</v>
      </c>
      <c r="V94" s="180"/>
      <c r="W94" s="153"/>
      <c r="X94" s="152"/>
      <c r="Y94" s="180"/>
      <c r="Z94" s="153"/>
      <c r="AA94" s="177"/>
      <c r="AB94" s="177"/>
      <c r="AC94" s="152"/>
      <c r="AD94" s="153"/>
      <c r="AE94" s="152">
        <v>120</v>
      </c>
      <c r="AF94" s="153"/>
      <c r="AG94" s="158">
        <v>4</v>
      </c>
      <c r="AH94" s="159"/>
      <c r="AI94" s="148">
        <v>68</v>
      </c>
      <c r="AJ94" s="149"/>
      <c r="AK94" s="148">
        <v>34</v>
      </c>
      <c r="AL94" s="149"/>
      <c r="AM94" s="148">
        <v>34</v>
      </c>
      <c r="AN94" s="149"/>
      <c r="AO94" s="148"/>
      <c r="AP94" s="149"/>
      <c r="AQ94" s="152"/>
      <c r="AR94" s="153"/>
      <c r="AS94" s="158">
        <v>10</v>
      </c>
      <c r="AT94" s="159"/>
      <c r="AU94" s="158">
        <f>AE94-AI94-AS94</f>
        <v>42</v>
      </c>
      <c r="AV94" s="162"/>
      <c r="AW94" s="502"/>
      <c r="AX94" s="503"/>
      <c r="AY94" s="503">
        <v>4</v>
      </c>
      <c r="AZ94" s="514"/>
      <c r="BA94" s="280"/>
      <c r="BB94" s="277"/>
      <c r="BC94" s="277"/>
      <c r="BD94" s="512"/>
      <c r="BE94" s="511"/>
      <c r="BF94" s="509"/>
      <c r="BG94" s="509"/>
      <c r="BH94" s="510"/>
      <c r="BI94" s="511"/>
      <c r="BJ94" s="509"/>
      <c r="BK94" s="509"/>
      <c r="BL94" s="509"/>
      <c r="BM94" s="352"/>
      <c r="BN94" s="352"/>
      <c r="BO94" s="352"/>
      <c r="BP94" s="352"/>
      <c r="BQ94" s="352"/>
      <c r="BR94" s="352"/>
      <c r="BS94" s="352"/>
      <c r="BT94" s="352"/>
      <c r="BU94" s="352"/>
    </row>
    <row r="95" spans="1:95" s="35" customFormat="1" ht="12.75" customHeight="1">
      <c r="D95" s="128"/>
      <c r="E95" s="128"/>
      <c r="F95" s="128"/>
      <c r="G95" s="154"/>
      <c r="H95" s="155"/>
      <c r="I95" s="317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9"/>
      <c r="U95" s="154"/>
      <c r="V95" s="175"/>
      <c r="W95" s="155"/>
      <c r="X95" s="154"/>
      <c r="Y95" s="175"/>
      <c r="Z95" s="155"/>
      <c r="AA95" s="177"/>
      <c r="AB95" s="177"/>
      <c r="AC95" s="154"/>
      <c r="AD95" s="155"/>
      <c r="AE95" s="154"/>
      <c r="AF95" s="155"/>
      <c r="AG95" s="160"/>
      <c r="AH95" s="161"/>
      <c r="AI95" s="150"/>
      <c r="AJ95" s="151"/>
      <c r="AK95" s="150"/>
      <c r="AL95" s="151"/>
      <c r="AM95" s="150"/>
      <c r="AN95" s="151"/>
      <c r="AO95" s="150"/>
      <c r="AP95" s="151"/>
      <c r="AQ95" s="154"/>
      <c r="AR95" s="155"/>
      <c r="AS95" s="160"/>
      <c r="AT95" s="161"/>
      <c r="AU95" s="160"/>
      <c r="AV95" s="163"/>
      <c r="AW95" s="116"/>
      <c r="AX95" s="104"/>
      <c r="AY95" s="104">
        <v>34</v>
      </c>
      <c r="AZ95" s="139">
        <v>34</v>
      </c>
      <c r="BA95" s="116"/>
      <c r="BB95" s="104"/>
      <c r="BC95" s="104"/>
      <c r="BD95" s="139"/>
      <c r="BE95" s="115"/>
      <c r="BF95" s="113"/>
      <c r="BG95" s="113"/>
      <c r="BH95" s="114"/>
      <c r="BI95" s="115"/>
      <c r="BJ95" s="113"/>
      <c r="BK95" s="113"/>
      <c r="BL95" s="113"/>
      <c r="BM95" s="352"/>
      <c r="BN95" s="352"/>
      <c r="BO95" s="352"/>
      <c r="BP95" s="352"/>
      <c r="BQ95" s="352"/>
      <c r="BR95" s="352"/>
      <c r="BS95" s="352"/>
      <c r="BT95" s="352"/>
      <c r="BU95" s="352"/>
    </row>
    <row r="96" spans="1:95" s="35" customFormat="1" ht="10.5" customHeight="1">
      <c r="D96" s="128"/>
      <c r="E96" s="128"/>
      <c r="F96" s="128"/>
      <c r="G96" s="152">
        <v>2</v>
      </c>
      <c r="H96" s="153"/>
      <c r="I96" s="314" t="s">
        <v>125</v>
      </c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6"/>
      <c r="U96" s="152">
        <v>3</v>
      </c>
      <c r="V96" s="180"/>
      <c r="W96" s="153"/>
      <c r="X96" s="152"/>
      <c r="Y96" s="180"/>
      <c r="Z96" s="153"/>
      <c r="AA96" s="177"/>
      <c r="AB96" s="177"/>
      <c r="AC96" s="152"/>
      <c r="AD96" s="153"/>
      <c r="AE96" s="152">
        <v>150</v>
      </c>
      <c r="AF96" s="153"/>
      <c r="AG96" s="158">
        <v>5</v>
      </c>
      <c r="AH96" s="159"/>
      <c r="AI96" s="148">
        <v>72</v>
      </c>
      <c r="AJ96" s="149"/>
      <c r="AK96" s="148">
        <v>36</v>
      </c>
      <c r="AL96" s="149"/>
      <c r="AM96" s="148">
        <v>36</v>
      </c>
      <c r="AN96" s="149"/>
      <c r="AO96" s="148"/>
      <c r="AP96" s="149"/>
      <c r="AQ96" s="152"/>
      <c r="AR96" s="153"/>
      <c r="AS96" s="152">
        <v>10</v>
      </c>
      <c r="AT96" s="153"/>
      <c r="AU96" s="158">
        <f>AE96-AI96-AS96</f>
        <v>68</v>
      </c>
      <c r="AV96" s="162"/>
      <c r="AW96" s="278"/>
      <c r="AX96" s="177"/>
      <c r="AY96" s="226"/>
      <c r="AZ96" s="337"/>
      <c r="BA96" s="225">
        <v>4</v>
      </c>
      <c r="BB96" s="226"/>
      <c r="BC96" s="177"/>
      <c r="BD96" s="513"/>
      <c r="BE96" s="355"/>
      <c r="BF96" s="353"/>
      <c r="BG96" s="353"/>
      <c r="BH96" s="354"/>
      <c r="BI96" s="355"/>
      <c r="BJ96" s="353"/>
      <c r="BK96" s="353"/>
      <c r="BL96" s="353"/>
      <c r="BM96" s="352"/>
      <c r="BN96" s="352"/>
      <c r="BO96" s="352"/>
      <c r="BP96" s="352"/>
      <c r="BQ96" s="352"/>
      <c r="BR96" s="352"/>
      <c r="BS96" s="352"/>
      <c r="BT96" s="352"/>
      <c r="BU96" s="352"/>
    </row>
    <row r="97" spans="4:73" s="35" customFormat="1" ht="11.1" customHeight="1">
      <c r="D97" s="128"/>
      <c r="E97" s="128"/>
      <c r="F97" s="128"/>
      <c r="G97" s="154"/>
      <c r="H97" s="155"/>
      <c r="I97" s="317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9"/>
      <c r="U97" s="154"/>
      <c r="V97" s="175"/>
      <c r="W97" s="155"/>
      <c r="X97" s="154"/>
      <c r="Y97" s="175"/>
      <c r="Z97" s="155"/>
      <c r="AA97" s="177"/>
      <c r="AB97" s="177"/>
      <c r="AC97" s="154"/>
      <c r="AD97" s="155"/>
      <c r="AE97" s="154"/>
      <c r="AF97" s="155"/>
      <c r="AG97" s="160"/>
      <c r="AH97" s="161"/>
      <c r="AI97" s="150"/>
      <c r="AJ97" s="151"/>
      <c r="AK97" s="150"/>
      <c r="AL97" s="151"/>
      <c r="AM97" s="150"/>
      <c r="AN97" s="151"/>
      <c r="AO97" s="150"/>
      <c r="AP97" s="151"/>
      <c r="AQ97" s="154"/>
      <c r="AR97" s="155"/>
      <c r="AS97" s="154"/>
      <c r="AT97" s="155"/>
      <c r="AU97" s="160"/>
      <c r="AV97" s="163"/>
      <c r="AW97" s="116"/>
      <c r="AX97" s="104"/>
      <c r="AY97" s="104"/>
      <c r="AZ97" s="139"/>
      <c r="BA97" s="116">
        <v>36</v>
      </c>
      <c r="BB97" s="104">
        <v>36</v>
      </c>
      <c r="BC97" s="104"/>
      <c r="BD97" s="139"/>
      <c r="BE97" s="115"/>
      <c r="BF97" s="113"/>
      <c r="BG97" s="113"/>
      <c r="BH97" s="114"/>
      <c r="BI97" s="115"/>
      <c r="BJ97" s="113"/>
      <c r="BK97" s="113"/>
      <c r="BL97" s="113"/>
      <c r="BM97" s="352"/>
      <c r="BN97" s="352"/>
      <c r="BO97" s="352"/>
      <c r="BP97" s="352"/>
      <c r="BQ97" s="352"/>
      <c r="BR97" s="352"/>
      <c r="BS97" s="352"/>
      <c r="BT97" s="352"/>
      <c r="BU97" s="352"/>
    </row>
    <row r="98" spans="4:73" s="35" customFormat="1" ht="13.5" customHeight="1">
      <c r="D98" s="128"/>
      <c r="E98" s="128"/>
      <c r="F98" s="128"/>
      <c r="G98" s="152">
        <v>3</v>
      </c>
      <c r="H98" s="153"/>
      <c r="I98" s="178" t="s">
        <v>126</v>
      </c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9">
        <v>4</v>
      </c>
      <c r="V98" s="179"/>
      <c r="W98" s="179"/>
      <c r="X98" s="152"/>
      <c r="Y98" s="180"/>
      <c r="Z98" s="153"/>
      <c r="AA98" s="177"/>
      <c r="AB98" s="177"/>
      <c r="AC98" s="152"/>
      <c r="AD98" s="153"/>
      <c r="AE98" s="152">
        <v>150</v>
      </c>
      <c r="AF98" s="153"/>
      <c r="AG98" s="158">
        <v>5</v>
      </c>
      <c r="AH98" s="159"/>
      <c r="AI98" s="148">
        <v>68</v>
      </c>
      <c r="AJ98" s="149"/>
      <c r="AK98" s="148">
        <v>34</v>
      </c>
      <c r="AL98" s="149"/>
      <c r="AM98" s="148">
        <v>34</v>
      </c>
      <c r="AN98" s="149"/>
      <c r="AO98" s="148"/>
      <c r="AP98" s="149"/>
      <c r="AQ98" s="152"/>
      <c r="AR98" s="153"/>
      <c r="AS98" s="152">
        <v>10</v>
      </c>
      <c r="AT98" s="153"/>
      <c r="AU98" s="158">
        <f>AE98-AI98-AS98</f>
        <v>72</v>
      </c>
      <c r="AV98" s="162"/>
      <c r="AW98" s="183"/>
      <c r="AX98" s="183"/>
      <c r="AY98" s="184"/>
      <c r="AZ98" s="184"/>
      <c r="BA98" s="298"/>
      <c r="BB98" s="298"/>
      <c r="BC98" s="222">
        <v>4</v>
      </c>
      <c r="BD98" s="222"/>
      <c r="BE98" s="194"/>
      <c r="BF98" s="194"/>
      <c r="BG98" s="353"/>
      <c r="BH98" s="354"/>
      <c r="BI98" s="355"/>
      <c r="BJ98" s="353"/>
      <c r="BK98" s="353"/>
      <c r="BL98" s="353"/>
      <c r="BM98" s="352"/>
      <c r="BN98" s="352"/>
      <c r="BO98" s="352"/>
      <c r="BP98" s="352"/>
      <c r="BQ98" s="352"/>
      <c r="BR98" s="352"/>
      <c r="BS98" s="352"/>
      <c r="BT98" s="352"/>
      <c r="BU98" s="352"/>
    </row>
    <row r="99" spans="4:73" s="35" customFormat="1" ht="15" customHeight="1">
      <c r="D99" s="128"/>
      <c r="E99" s="128"/>
      <c r="F99" s="128"/>
      <c r="G99" s="154"/>
      <c r="H99" s="155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9"/>
      <c r="V99" s="179"/>
      <c r="W99" s="179"/>
      <c r="X99" s="154"/>
      <c r="Y99" s="175"/>
      <c r="Z99" s="155"/>
      <c r="AA99" s="177"/>
      <c r="AB99" s="177"/>
      <c r="AC99" s="154"/>
      <c r="AD99" s="155"/>
      <c r="AE99" s="154"/>
      <c r="AF99" s="155"/>
      <c r="AG99" s="160"/>
      <c r="AH99" s="161"/>
      <c r="AI99" s="150"/>
      <c r="AJ99" s="151"/>
      <c r="AK99" s="150"/>
      <c r="AL99" s="151"/>
      <c r="AM99" s="150"/>
      <c r="AN99" s="151"/>
      <c r="AO99" s="150"/>
      <c r="AP99" s="151"/>
      <c r="AQ99" s="154"/>
      <c r="AR99" s="155"/>
      <c r="AS99" s="154"/>
      <c r="AT99" s="155"/>
      <c r="AU99" s="160"/>
      <c r="AV99" s="163"/>
      <c r="AW99" s="101"/>
      <c r="AX99" s="102"/>
      <c r="AY99" s="102"/>
      <c r="AZ99" s="106"/>
      <c r="BA99" s="102"/>
      <c r="BB99" s="105"/>
      <c r="BC99" s="102">
        <v>34</v>
      </c>
      <c r="BD99" s="105">
        <v>34</v>
      </c>
      <c r="BE99" s="101"/>
      <c r="BF99" s="102"/>
      <c r="BG99" s="113"/>
      <c r="BH99" s="114"/>
      <c r="BI99" s="115"/>
      <c r="BJ99" s="113"/>
      <c r="BK99" s="113"/>
      <c r="BL99" s="113"/>
      <c r="BM99" s="352"/>
      <c r="BN99" s="352"/>
      <c r="BO99" s="352"/>
      <c r="BP99" s="352"/>
      <c r="BQ99" s="352"/>
      <c r="BR99" s="352"/>
      <c r="BS99" s="352"/>
      <c r="BT99" s="352"/>
      <c r="BU99" s="352"/>
    </row>
    <row r="100" spans="4:73" s="35" customFormat="1" ht="12" customHeight="1">
      <c r="D100" s="128"/>
      <c r="E100" s="128"/>
      <c r="F100" s="128"/>
      <c r="G100" s="152">
        <v>4</v>
      </c>
      <c r="H100" s="153"/>
      <c r="I100" s="178" t="s">
        <v>127</v>
      </c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9">
        <v>3</v>
      </c>
      <c r="V100" s="179"/>
      <c r="W100" s="179"/>
      <c r="X100" s="152"/>
      <c r="Y100" s="180"/>
      <c r="Z100" s="153"/>
      <c r="AA100" s="177"/>
      <c r="AB100" s="177"/>
      <c r="AC100" s="152"/>
      <c r="AD100" s="153"/>
      <c r="AE100" s="152">
        <v>150</v>
      </c>
      <c r="AF100" s="153"/>
      <c r="AG100" s="158">
        <v>5</v>
      </c>
      <c r="AH100" s="159"/>
      <c r="AI100" s="148">
        <v>72</v>
      </c>
      <c r="AJ100" s="149"/>
      <c r="AK100" s="148">
        <v>36</v>
      </c>
      <c r="AL100" s="149"/>
      <c r="AM100" s="148">
        <v>36</v>
      </c>
      <c r="AN100" s="149"/>
      <c r="AO100" s="148"/>
      <c r="AP100" s="149"/>
      <c r="AQ100" s="152"/>
      <c r="AR100" s="153"/>
      <c r="AS100" s="152">
        <v>10</v>
      </c>
      <c r="AT100" s="153"/>
      <c r="AU100" s="158">
        <f>AE100-AI100-AS100</f>
        <v>68</v>
      </c>
      <c r="AV100" s="162"/>
      <c r="AW100" s="183"/>
      <c r="AX100" s="183"/>
      <c r="AY100" s="184"/>
      <c r="AZ100" s="184"/>
      <c r="BA100" s="183">
        <v>4</v>
      </c>
      <c r="BB100" s="183"/>
      <c r="BC100" s="298"/>
      <c r="BD100" s="298"/>
      <c r="BE100" s="194"/>
      <c r="BF100" s="194"/>
      <c r="BG100" s="353"/>
      <c r="BH100" s="354"/>
      <c r="BI100" s="355"/>
      <c r="BJ100" s="353"/>
      <c r="BK100" s="353"/>
      <c r="BL100" s="353"/>
      <c r="BM100" s="352"/>
      <c r="BN100" s="352"/>
      <c r="BO100" s="352"/>
      <c r="BP100" s="352"/>
      <c r="BQ100" s="352"/>
      <c r="BR100" s="352"/>
      <c r="BS100" s="352"/>
      <c r="BT100" s="352"/>
      <c r="BU100" s="352"/>
    </row>
    <row r="101" spans="4:73" s="35" customFormat="1" ht="10.5" customHeight="1" thickBot="1">
      <c r="D101" s="128"/>
      <c r="E101" s="128"/>
      <c r="F101" s="128"/>
      <c r="G101" s="154"/>
      <c r="H101" s="155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9"/>
      <c r="V101" s="179"/>
      <c r="W101" s="179"/>
      <c r="X101" s="154"/>
      <c r="Y101" s="175"/>
      <c r="Z101" s="155"/>
      <c r="AA101" s="177"/>
      <c r="AB101" s="177"/>
      <c r="AC101" s="154"/>
      <c r="AD101" s="155"/>
      <c r="AE101" s="154"/>
      <c r="AF101" s="155"/>
      <c r="AG101" s="160"/>
      <c r="AH101" s="161"/>
      <c r="AI101" s="150"/>
      <c r="AJ101" s="151"/>
      <c r="AK101" s="150"/>
      <c r="AL101" s="151"/>
      <c r="AM101" s="150"/>
      <c r="AN101" s="151"/>
      <c r="AO101" s="150"/>
      <c r="AP101" s="151"/>
      <c r="AQ101" s="154"/>
      <c r="AR101" s="155"/>
      <c r="AS101" s="154"/>
      <c r="AT101" s="155"/>
      <c r="AU101" s="160"/>
      <c r="AV101" s="163"/>
      <c r="AW101" s="101"/>
      <c r="AX101" s="102"/>
      <c r="AY101" s="102"/>
      <c r="AZ101" s="106"/>
      <c r="BA101" s="101">
        <v>36</v>
      </c>
      <c r="BB101" s="102">
        <v>36</v>
      </c>
      <c r="BC101" s="102"/>
      <c r="BD101" s="105"/>
      <c r="BE101" s="101"/>
      <c r="BF101" s="102"/>
      <c r="BG101" s="113"/>
      <c r="BH101" s="114"/>
      <c r="BI101" s="115"/>
      <c r="BJ101" s="113"/>
      <c r="BK101" s="113"/>
      <c r="BL101" s="113"/>
      <c r="BM101" s="352"/>
      <c r="BN101" s="352"/>
      <c r="BO101" s="352"/>
      <c r="BP101" s="352"/>
      <c r="BQ101" s="352"/>
      <c r="BR101" s="352"/>
      <c r="BS101" s="352"/>
      <c r="BT101" s="352"/>
      <c r="BU101" s="352"/>
    </row>
    <row r="102" spans="4:73" s="35" customFormat="1" ht="10.5" customHeight="1">
      <c r="D102" s="128"/>
      <c r="E102" s="128"/>
      <c r="F102" s="128"/>
      <c r="G102" s="152">
        <v>5</v>
      </c>
      <c r="H102" s="153"/>
      <c r="I102" s="178" t="s">
        <v>128</v>
      </c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9">
        <v>5</v>
      </c>
      <c r="V102" s="179"/>
      <c r="W102" s="179"/>
      <c r="X102" s="152"/>
      <c r="Y102" s="180"/>
      <c r="Z102" s="153"/>
      <c r="AA102" s="177"/>
      <c r="AB102" s="177"/>
      <c r="AC102" s="152"/>
      <c r="AD102" s="153"/>
      <c r="AE102" s="152">
        <v>150</v>
      </c>
      <c r="AF102" s="153"/>
      <c r="AG102" s="158">
        <v>5</v>
      </c>
      <c r="AH102" s="159"/>
      <c r="AI102" s="148">
        <v>72</v>
      </c>
      <c r="AJ102" s="149"/>
      <c r="AK102" s="148">
        <v>36</v>
      </c>
      <c r="AL102" s="149"/>
      <c r="AM102" s="148">
        <v>36</v>
      </c>
      <c r="AN102" s="149"/>
      <c r="AO102" s="148"/>
      <c r="AP102" s="149"/>
      <c r="AQ102" s="152"/>
      <c r="AR102" s="153"/>
      <c r="AS102" s="158">
        <v>10</v>
      </c>
      <c r="AT102" s="159"/>
      <c r="AU102" s="158">
        <f>AE102-AI102-AS102</f>
        <v>68</v>
      </c>
      <c r="AV102" s="162"/>
      <c r="AW102" s="511"/>
      <c r="AX102" s="509"/>
      <c r="AY102" s="184"/>
      <c r="AZ102" s="184"/>
      <c r="BA102" s="652"/>
      <c r="BB102" s="653"/>
      <c r="BC102" s="222"/>
      <c r="BD102" s="222"/>
      <c r="BE102" s="183">
        <v>4</v>
      </c>
      <c r="BF102" s="183"/>
      <c r="BG102" s="353"/>
      <c r="BH102" s="354"/>
      <c r="BI102" s="355"/>
      <c r="BJ102" s="353"/>
      <c r="BK102" s="353"/>
      <c r="BL102" s="353"/>
      <c r="BM102" s="352"/>
      <c r="BN102" s="352"/>
      <c r="BO102" s="352"/>
      <c r="BP102" s="352"/>
      <c r="BQ102" s="352"/>
      <c r="BR102" s="352"/>
      <c r="BS102" s="352"/>
      <c r="BT102" s="352"/>
      <c r="BU102" s="352"/>
    </row>
    <row r="103" spans="4:73" s="35" customFormat="1" ht="10.5" customHeight="1" thickBot="1">
      <c r="D103" s="128"/>
      <c r="E103" s="128"/>
      <c r="F103" s="128"/>
      <c r="G103" s="154"/>
      <c r="H103" s="155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9"/>
      <c r="V103" s="179"/>
      <c r="W103" s="179"/>
      <c r="X103" s="154"/>
      <c r="Y103" s="175"/>
      <c r="Z103" s="155"/>
      <c r="AA103" s="177"/>
      <c r="AB103" s="177"/>
      <c r="AC103" s="154"/>
      <c r="AD103" s="155"/>
      <c r="AE103" s="154"/>
      <c r="AF103" s="155"/>
      <c r="AG103" s="160"/>
      <c r="AH103" s="161"/>
      <c r="AI103" s="150"/>
      <c r="AJ103" s="151"/>
      <c r="AK103" s="150"/>
      <c r="AL103" s="151"/>
      <c r="AM103" s="150"/>
      <c r="AN103" s="151"/>
      <c r="AO103" s="150"/>
      <c r="AP103" s="151"/>
      <c r="AQ103" s="154"/>
      <c r="AR103" s="155"/>
      <c r="AS103" s="160"/>
      <c r="AT103" s="161"/>
      <c r="AU103" s="160"/>
      <c r="AV103" s="163"/>
      <c r="AW103" s="115"/>
      <c r="AX103" s="113"/>
      <c r="AY103" s="102"/>
      <c r="AZ103" s="106"/>
      <c r="BA103" s="115"/>
      <c r="BB103" s="113"/>
      <c r="BC103" s="102"/>
      <c r="BD103" s="105"/>
      <c r="BE103" s="101">
        <v>36</v>
      </c>
      <c r="BF103" s="102">
        <v>36</v>
      </c>
      <c r="BG103" s="113"/>
      <c r="BH103" s="114"/>
      <c r="BI103" s="115"/>
      <c r="BJ103" s="113"/>
      <c r="BK103" s="113"/>
      <c r="BL103" s="113"/>
      <c r="BM103" s="352"/>
      <c r="BN103" s="352"/>
      <c r="BO103" s="352"/>
      <c r="BP103" s="352"/>
      <c r="BQ103" s="352"/>
      <c r="BR103" s="352"/>
      <c r="BS103" s="352"/>
      <c r="BT103" s="352"/>
      <c r="BU103" s="352"/>
    </row>
    <row r="104" spans="4:73" s="35" customFormat="1" ht="12" customHeight="1">
      <c r="D104" s="128"/>
      <c r="E104" s="128"/>
      <c r="F104" s="128"/>
      <c r="G104" s="152">
        <v>6</v>
      </c>
      <c r="H104" s="153"/>
      <c r="I104" s="178" t="s">
        <v>129</v>
      </c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9">
        <v>3</v>
      </c>
      <c r="V104" s="179"/>
      <c r="W104" s="179"/>
      <c r="X104" s="152"/>
      <c r="Y104" s="180"/>
      <c r="Z104" s="153"/>
      <c r="AA104" s="177"/>
      <c r="AB104" s="177"/>
      <c r="AC104" s="152"/>
      <c r="AD104" s="153"/>
      <c r="AE104" s="152">
        <v>150</v>
      </c>
      <c r="AF104" s="153"/>
      <c r="AG104" s="158">
        <v>5</v>
      </c>
      <c r="AH104" s="159"/>
      <c r="AI104" s="148">
        <v>72</v>
      </c>
      <c r="AJ104" s="149"/>
      <c r="AK104" s="148">
        <v>36</v>
      </c>
      <c r="AL104" s="149"/>
      <c r="AM104" s="148">
        <v>36</v>
      </c>
      <c r="AN104" s="149"/>
      <c r="AO104" s="148"/>
      <c r="AP104" s="149"/>
      <c r="AQ104" s="152"/>
      <c r="AR104" s="153"/>
      <c r="AS104" s="158">
        <v>10</v>
      </c>
      <c r="AT104" s="159"/>
      <c r="AU104" s="158">
        <f>AE104-AI104-AS104</f>
        <v>68</v>
      </c>
      <c r="AV104" s="162"/>
      <c r="AW104" s="183"/>
      <c r="AX104" s="183"/>
      <c r="AY104" s="184"/>
      <c r="AZ104" s="184"/>
      <c r="BA104" s="183">
        <v>4</v>
      </c>
      <c r="BB104" s="183"/>
      <c r="BC104" s="298"/>
      <c r="BD104" s="298"/>
      <c r="BE104" s="652"/>
      <c r="BF104" s="653"/>
      <c r="BG104" s="353"/>
      <c r="BH104" s="354"/>
      <c r="BI104" s="355"/>
      <c r="BJ104" s="353"/>
      <c r="BK104" s="353"/>
      <c r="BL104" s="353"/>
      <c r="BM104" s="352"/>
      <c r="BN104" s="352"/>
      <c r="BO104" s="352"/>
      <c r="BP104" s="352"/>
      <c r="BQ104" s="352"/>
      <c r="BR104" s="352"/>
      <c r="BS104" s="352"/>
      <c r="BT104" s="352"/>
      <c r="BU104" s="352"/>
    </row>
    <row r="105" spans="4:73" s="35" customFormat="1" ht="11.25" customHeight="1">
      <c r="D105" s="128"/>
      <c r="E105" s="128"/>
      <c r="F105" s="128"/>
      <c r="G105" s="154"/>
      <c r="H105" s="155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9"/>
      <c r="V105" s="179"/>
      <c r="W105" s="179"/>
      <c r="X105" s="154"/>
      <c r="Y105" s="175"/>
      <c r="Z105" s="155"/>
      <c r="AA105" s="177"/>
      <c r="AB105" s="177"/>
      <c r="AC105" s="154"/>
      <c r="AD105" s="155"/>
      <c r="AE105" s="154"/>
      <c r="AF105" s="155"/>
      <c r="AG105" s="160"/>
      <c r="AH105" s="161"/>
      <c r="AI105" s="150"/>
      <c r="AJ105" s="151"/>
      <c r="AK105" s="150"/>
      <c r="AL105" s="151"/>
      <c r="AM105" s="150"/>
      <c r="AN105" s="151"/>
      <c r="AO105" s="150"/>
      <c r="AP105" s="151"/>
      <c r="AQ105" s="154"/>
      <c r="AR105" s="155"/>
      <c r="AS105" s="160"/>
      <c r="AT105" s="161"/>
      <c r="AU105" s="160"/>
      <c r="AV105" s="163"/>
      <c r="AW105" s="101"/>
      <c r="AX105" s="102"/>
      <c r="AY105" s="102"/>
      <c r="AZ105" s="106"/>
      <c r="BA105" s="101">
        <v>36</v>
      </c>
      <c r="BB105" s="102">
        <v>36</v>
      </c>
      <c r="BC105" s="102"/>
      <c r="BD105" s="105"/>
      <c r="BE105" s="115"/>
      <c r="BF105" s="113"/>
      <c r="BG105" s="113"/>
      <c r="BH105" s="114"/>
      <c r="BI105" s="115"/>
      <c r="BJ105" s="113"/>
      <c r="BK105" s="113"/>
      <c r="BL105" s="113"/>
      <c r="BM105" s="352"/>
      <c r="BN105" s="352"/>
      <c r="BO105" s="352"/>
      <c r="BP105" s="352"/>
      <c r="BQ105" s="352"/>
      <c r="BR105" s="352"/>
      <c r="BS105" s="352"/>
      <c r="BT105" s="352"/>
      <c r="BU105" s="352"/>
    </row>
    <row r="106" spans="4:73" s="35" customFormat="1" ht="10.5" customHeight="1">
      <c r="D106" s="128"/>
      <c r="E106" s="128"/>
      <c r="F106" s="128"/>
      <c r="G106" s="152">
        <v>7</v>
      </c>
      <c r="H106" s="153"/>
      <c r="I106" s="178" t="s">
        <v>130</v>
      </c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9">
        <v>4</v>
      </c>
      <c r="V106" s="179"/>
      <c r="W106" s="179"/>
      <c r="X106" s="179"/>
      <c r="Y106" s="179"/>
      <c r="Z106" s="179"/>
      <c r="AA106" s="177"/>
      <c r="AB106" s="177"/>
      <c r="AC106" s="152"/>
      <c r="AD106" s="153"/>
      <c r="AE106" s="152">
        <v>120</v>
      </c>
      <c r="AF106" s="153"/>
      <c r="AG106" s="158">
        <v>4</v>
      </c>
      <c r="AH106" s="159"/>
      <c r="AI106" s="148">
        <v>72</v>
      </c>
      <c r="AJ106" s="149"/>
      <c r="AK106" s="148">
        <v>34</v>
      </c>
      <c r="AL106" s="149"/>
      <c r="AM106" s="148">
        <v>34</v>
      </c>
      <c r="AN106" s="149"/>
      <c r="AO106" s="148"/>
      <c r="AP106" s="149"/>
      <c r="AQ106" s="152"/>
      <c r="AR106" s="153"/>
      <c r="AS106" s="158">
        <v>8</v>
      </c>
      <c r="AT106" s="159"/>
      <c r="AU106" s="158">
        <v>84</v>
      </c>
      <c r="AV106" s="162"/>
      <c r="AW106" s="183"/>
      <c r="AX106" s="183"/>
      <c r="AY106" s="184"/>
      <c r="AZ106" s="184"/>
      <c r="BA106" s="183"/>
      <c r="BB106" s="183"/>
      <c r="BC106" s="220">
        <v>4</v>
      </c>
      <c r="BD106" s="220"/>
      <c r="BE106" s="194"/>
      <c r="BF106" s="194"/>
      <c r="BG106" s="353"/>
      <c r="BH106" s="354"/>
      <c r="BI106" s="355"/>
      <c r="BJ106" s="353"/>
      <c r="BK106" s="353"/>
      <c r="BL106" s="353"/>
      <c r="BM106" s="352"/>
      <c r="BN106" s="352"/>
      <c r="BO106" s="352"/>
      <c r="BP106" s="352"/>
      <c r="BQ106" s="352"/>
      <c r="BR106" s="352"/>
      <c r="BS106" s="352"/>
      <c r="BT106" s="352"/>
      <c r="BU106" s="352"/>
    </row>
    <row r="107" spans="4:73" s="35" customFormat="1" ht="15" customHeight="1">
      <c r="D107" s="128"/>
      <c r="E107" s="128"/>
      <c r="F107" s="128"/>
      <c r="G107" s="154"/>
      <c r="H107" s="155"/>
      <c r="I107" s="178" t="s">
        <v>131</v>
      </c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9"/>
      <c r="V107" s="179"/>
      <c r="W107" s="179"/>
      <c r="X107" s="179"/>
      <c r="Y107" s="179"/>
      <c r="Z107" s="179"/>
      <c r="AA107" s="177"/>
      <c r="AB107" s="177"/>
      <c r="AC107" s="154"/>
      <c r="AD107" s="155"/>
      <c r="AE107" s="154"/>
      <c r="AF107" s="155"/>
      <c r="AG107" s="160"/>
      <c r="AH107" s="161"/>
      <c r="AI107" s="150"/>
      <c r="AJ107" s="151"/>
      <c r="AK107" s="150"/>
      <c r="AL107" s="151"/>
      <c r="AM107" s="150"/>
      <c r="AN107" s="151"/>
      <c r="AO107" s="150"/>
      <c r="AP107" s="151"/>
      <c r="AQ107" s="154"/>
      <c r="AR107" s="155"/>
      <c r="AS107" s="160"/>
      <c r="AT107" s="161"/>
      <c r="AU107" s="160"/>
      <c r="AV107" s="163"/>
      <c r="AW107" s="101"/>
      <c r="AX107" s="102"/>
      <c r="AY107" s="102"/>
      <c r="AZ107" s="106"/>
      <c r="BA107" s="101"/>
      <c r="BB107" s="102"/>
      <c r="BC107" s="102">
        <v>34</v>
      </c>
      <c r="BD107" s="106">
        <v>34</v>
      </c>
      <c r="BE107" s="101"/>
      <c r="BF107" s="102"/>
      <c r="BG107" s="113"/>
      <c r="BH107" s="114"/>
      <c r="BI107" s="115"/>
      <c r="BJ107" s="113"/>
      <c r="BK107" s="113"/>
      <c r="BL107" s="113"/>
      <c r="BM107" s="352"/>
      <c r="BN107" s="352"/>
      <c r="BO107" s="352"/>
      <c r="BP107" s="352"/>
      <c r="BQ107" s="352"/>
      <c r="BR107" s="352"/>
      <c r="BS107" s="352"/>
      <c r="BT107" s="352"/>
      <c r="BU107" s="352"/>
    </row>
    <row r="108" spans="4:73" s="35" customFormat="1" ht="15" customHeight="1">
      <c r="D108" s="128"/>
      <c r="E108" s="128"/>
      <c r="F108" s="128"/>
      <c r="G108" s="152">
        <v>8</v>
      </c>
      <c r="H108" s="153"/>
      <c r="I108" s="178" t="s">
        <v>132</v>
      </c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9"/>
      <c r="V108" s="179"/>
      <c r="W108" s="179"/>
      <c r="X108" s="152">
        <v>7</v>
      </c>
      <c r="Y108" s="180"/>
      <c r="Z108" s="153"/>
      <c r="AA108" s="177"/>
      <c r="AB108" s="177"/>
      <c r="AC108" s="152"/>
      <c r="AD108" s="153"/>
      <c r="AE108" s="152">
        <v>120</v>
      </c>
      <c r="AF108" s="153"/>
      <c r="AG108" s="158">
        <v>4</v>
      </c>
      <c r="AH108" s="159"/>
      <c r="AI108" s="148">
        <v>54</v>
      </c>
      <c r="AJ108" s="149"/>
      <c r="AK108" s="148">
        <v>14</v>
      </c>
      <c r="AL108" s="149"/>
      <c r="AM108" s="148">
        <v>40</v>
      </c>
      <c r="AN108" s="149"/>
      <c r="AO108" s="148"/>
      <c r="AP108" s="149"/>
      <c r="AQ108" s="152"/>
      <c r="AR108" s="153"/>
      <c r="AS108" s="158">
        <v>8</v>
      </c>
      <c r="AT108" s="159"/>
      <c r="AU108" s="158">
        <f>AE108-AI108-AS108</f>
        <v>58</v>
      </c>
      <c r="AV108" s="162"/>
      <c r="AW108" s="183"/>
      <c r="AX108" s="183"/>
      <c r="AY108" s="184"/>
      <c r="AZ108" s="184"/>
      <c r="BA108" s="183"/>
      <c r="BB108" s="183"/>
      <c r="BC108" s="103"/>
      <c r="BD108" s="135"/>
      <c r="BE108" s="147"/>
      <c r="BF108" s="147"/>
      <c r="BG108" s="113"/>
      <c r="BH108" s="114"/>
      <c r="BI108" s="196">
        <v>3</v>
      </c>
      <c r="BJ108" s="197"/>
      <c r="BK108" s="113"/>
      <c r="BL108" s="113"/>
      <c r="BM108" s="352"/>
      <c r="BN108" s="352"/>
      <c r="BO108" s="352"/>
      <c r="BP108" s="352"/>
      <c r="BQ108" s="352"/>
      <c r="BR108" s="352"/>
      <c r="BS108" s="352"/>
      <c r="BT108" s="352"/>
      <c r="BU108" s="352"/>
    </row>
    <row r="109" spans="4:73" s="35" customFormat="1" ht="15" customHeight="1">
      <c r="D109" s="128"/>
      <c r="E109" s="128"/>
      <c r="F109" s="128"/>
      <c r="G109" s="154"/>
      <c r="H109" s="155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9"/>
      <c r="V109" s="179"/>
      <c r="W109" s="179"/>
      <c r="X109" s="154"/>
      <c r="Y109" s="175"/>
      <c r="Z109" s="155"/>
      <c r="AA109" s="177"/>
      <c r="AB109" s="177"/>
      <c r="AC109" s="154"/>
      <c r="AD109" s="155"/>
      <c r="AE109" s="154"/>
      <c r="AF109" s="155"/>
      <c r="AG109" s="160"/>
      <c r="AH109" s="161"/>
      <c r="AI109" s="150"/>
      <c r="AJ109" s="151"/>
      <c r="AK109" s="150"/>
      <c r="AL109" s="151"/>
      <c r="AM109" s="150"/>
      <c r="AN109" s="151"/>
      <c r="AO109" s="150"/>
      <c r="AP109" s="151"/>
      <c r="AQ109" s="154"/>
      <c r="AR109" s="155"/>
      <c r="AS109" s="160"/>
      <c r="AT109" s="161"/>
      <c r="AU109" s="160"/>
      <c r="AV109" s="163"/>
      <c r="AW109" s="101"/>
      <c r="AX109" s="102"/>
      <c r="AY109" s="102"/>
      <c r="AZ109" s="106"/>
      <c r="BA109" s="101"/>
      <c r="BB109" s="102"/>
      <c r="BC109" s="103"/>
      <c r="BD109" s="135"/>
      <c r="BE109" s="147"/>
      <c r="BF109" s="147"/>
      <c r="BG109" s="113"/>
      <c r="BH109" s="114"/>
      <c r="BI109" s="115">
        <v>14</v>
      </c>
      <c r="BJ109" s="113">
        <v>40</v>
      </c>
      <c r="BK109" s="113"/>
      <c r="BL109" s="113"/>
      <c r="BM109" s="352"/>
      <c r="BN109" s="352"/>
      <c r="BO109" s="352"/>
      <c r="BP109" s="352"/>
      <c r="BQ109" s="352"/>
      <c r="BR109" s="352"/>
      <c r="BS109" s="352"/>
      <c r="BT109" s="352"/>
      <c r="BU109" s="352"/>
    </row>
    <row r="110" spans="4:73" s="35" customFormat="1" ht="10.5" customHeight="1">
      <c r="D110" s="128"/>
      <c r="E110" s="128"/>
      <c r="F110" s="128"/>
      <c r="G110" s="152">
        <v>9</v>
      </c>
      <c r="H110" s="153"/>
      <c r="I110" s="178" t="s">
        <v>133</v>
      </c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9">
        <v>5</v>
      </c>
      <c r="V110" s="179"/>
      <c r="W110" s="179"/>
      <c r="X110" s="152"/>
      <c r="Y110" s="180"/>
      <c r="Z110" s="153"/>
      <c r="AA110" s="177"/>
      <c r="AB110" s="177"/>
      <c r="AC110" s="152"/>
      <c r="AD110" s="153"/>
      <c r="AE110" s="179">
        <v>120</v>
      </c>
      <c r="AF110" s="179"/>
      <c r="AG110" s="182">
        <v>4</v>
      </c>
      <c r="AH110" s="182"/>
      <c r="AI110" s="181">
        <v>54</v>
      </c>
      <c r="AJ110" s="181"/>
      <c r="AK110" s="181">
        <v>28</v>
      </c>
      <c r="AL110" s="181"/>
      <c r="AM110" s="181">
        <v>26</v>
      </c>
      <c r="AN110" s="181"/>
      <c r="AO110" s="181"/>
      <c r="AP110" s="181"/>
      <c r="AQ110" s="179"/>
      <c r="AR110" s="179"/>
      <c r="AS110" s="179">
        <v>8</v>
      </c>
      <c r="AT110" s="179"/>
      <c r="AU110" s="158">
        <f>AE110-AI110-AS110</f>
        <v>58</v>
      </c>
      <c r="AV110" s="162"/>
      <c r="AW110" s="194"/>
      <c r="AX110" s="194"/>
      <c r="AY110" s="220"/>
      <c r="AZ110" s="220"/>
      <c r="BA110" s="654"/>
      <c r="BB110" s="654"/>
      <c r="BC110" s="211"/>
      <c r="BD110" s="654"/>
      <c r="BE110" s="655">
        <v>3</v>
      </c>
      <c r="BF110" s="656"/>
      <c r="BG110" s="353"/>
      <c r="BH110" s="354"/>
      <c r="BI110" s="355"/>
      <c r="BJ110" s="353"/>
      <c r="BK110" s="353"/>
      <c r="BL110" s="353"/>
      <c r="BM110" s="352"/>
      <c r="BN110" s="352"/>
      <c r="BO110" s="352"/>
      <c r="BP110" s="352"/>
      <c r="BQ110" s="352"/>
      <c r="BR110" s="352"/>
      <c r="BS110" s="352"/>
      <c r="BT110" s="352"/>
      <c r="BU110" s="352"/>
    </row>
    <row r="111" spans="4:73" s="35" customFormat="1" ht="9.75" customHeight="1">
      <c r="D111" s="128"/>
      <c r="E111" s="128"/>
      <c r="F111" s="128"/>
      <c r="G111" s="154"/>
      <c r="H111" s="155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9"/>
      <c r="V111" s="179"/>
      <c r="W111" s="179"/>
      <c r="X111" s="154"/>
      <c r="Y111" s="175"/>
      <c r="Z111" s="155"/>
      <c r="AA111" s="177"/>
      <c r="AB111" s="177"/>
      <c r="AC111" s="154"/>
      <c r="AD111" s="155"/>
      <c r="AE111" s="179"/>
      <c r="AF111" s="179"/>
      <c r="AG111" s="182"/>
      <c r="AH111" s="182"/>
      <c r="AI111" s="181"/>
      <c r="AJ111" s="181"/>
      <c r="AK111" s="181"/>
      <c r="AL111" s="181"/>
      <c r="AM111" s="181"/>
      <c r="AN111" s="181"/>
      <c r="AO111" s="181"/>
      <c r="AP111" s="181"/>
      <c r="AQ111" s="179"/>
      <c r="AR111" s="179"/>
      <c r="AS111" s="179"/>
      <c r="AT111" s="179"/>
      <c r="AU111" s="160"/>
      <c r="AV111" s="163"/>
      <c r="AW111" s="101"/>
      <c r="AX111" s="102"/>
      <c r="AY111" s="102"/>
      <c r="AZ111" s="106"/>
      <c r="BA111" s="101"/>
      <c r="BB111" s="102"/>
      <c r="BC111" s="140"/>
      <c r="BD111" s="102"/>
      <c r="BE111" s="115">
        <v>28</v>
      </c>
      <c r="BF111" s="113">
        <v>26</v>
      </c>
      <c r="BG111" s="113"/>
      <c r="BH111" s="114"/>
      <c r="BI111" s="115"/>
      <c r="BJ111" s="113"/>
      <c r="BK111" s="113"/>
      <c r="BL111" s="113"/>
      <c r="BM111" s="352"/>
      <c r="BN111" s="352"/>
      <c r="BO111" s="352"/>
      <c r="BP111" s="352"/>
      <c r="BQ111" s="352"/>
      <c r="BR111" s="352"/>
      <c r="BS111" s="352"/>
      <c r="BT111" s="352"/>
      <c r="BU111" s="352"/>
    </row>
    <row r="112" spans="4:73" s="35" customFormat="1" ht="12" customHeight="1">
      <c r="D112" s="128"/>
      <c r="E112" s="128"/>
      <c r="F112" s="128"/>
      <c r="G112" s="152">
        <v>10</v>
      </c>
      <c r="H112" s="153"/>
      <c r="I112" s="178" t="s">
        <v>134</v>
      </c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9">
        <v>8</v>
      </c>
      <c r="V112" s="179"/>
      <c r="W112" s="179"/>
      <c r="X112" s="152"/>
      <c r="Y112" s="180"/>
      <c r="Z112" s="153"/>
      <c r="AA112" s="177"/>
      <c r="AB112" s="177"/>
      <c r="AC112" s="152"/>
      <c r="AD112" s="153"/>
      <c r="AE112" s="179">
        <v>120</v>
      </c>
      <c r="AF112" s="179"/>
      <c r="AG112" s="182">
        <v>4</v>
      </c>
      <c r="AH112" s="182"/>
      <c r="AI112" s="181">
        <v>40</v>
      </c>
      <c r="AJ112" s="181"/>
      <c r="AK112" s="181">
        <v>20</v>
      </c>
      <c r="AL112" s="181"/>
      <c r="AM112" s="181">
        <v>20</v>
      </c>
      <c r="AN112" s="181"/>
      <c r="AO112" s="181"/>
      <c r="AP112" s="181"/>
      <c r="AQ112" s="179"/>
      <c r="AR112" s="179"/>
      <c r="AS112" s="179">
        <v>10</v>
      </c>
      <c r="AT112" s="179"/>
      <c r="AU112" s="158">
        <f>AE112-AI112-AS112</f>
        <v>70</v>
      </c>
      <c r="AV112" s="162"/>
      <c r="AW112" s="183"/>
      <c r="AX112" s="183"/>
      <c r="AY112" s="184"/>
      <c r="AZ112" s="184"/>
      <c r="BA112" s="194"/>
      <c r="BB112" s="194"/>
      <c r="BC112" s="222"/>
      <c r="BD112" s="222"/>
      <c r="BE112" s="183"/>
      <c r="BF112" s="183"/>
      <c r="BG112" s="656"/>
      <c r="BH112" s="657"/>
      <c r="BI112" s="355"/>
      <c r="BJ112" s="353"/>
      <c r="BK112" s="353">
        <v>4</v>
      </c>
      <c r="BL112" s="353"/>
      <c r="BM112" s="352"/>
      <c r="BN112" s="352"/>
      <c r="BO112" s="352"/>
      <c r="BP112" s="352"/>
      <c r="BQ112" s="352"/>
      <c r="BR112" s="352"/>
      <c r="BS112" s="352"/>
      <c r="BT112" s="352"/>
      <c r="BU112" s="352"/>
    </row>
    <row r="113" spans="4:73" s="35" customFormat="1" ht="12.75" customHeight="1">
      <c r="D113" s="128"/>
      <c r="E113" s="128"/>
      <c r="F113" s="128"/>
      <c r="G113" s="154">
        <v>16.3333333333333</v>
      </c>
      <c r="H113" s="155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9"/>
      <c r="V113" s="179"/>
      <c r="W113" s="179"/>
      <c r="X113" s="154"/>
      <c r="Y113" s="175"/>
      <c r="Z113" s="155"/>
      <c r="AA113" s="177"/>
      <c r="AB113" s="177"/>
      <c r="AC113" s="154"/>
      <c r="AD113" s="155"/>
      <c r="AE113" s="179"/>
      <c r="AF113" s="179"/>
      <c r="AG113" s="182"/>
      <c r="AH113" s="182"/>
      <c r="AI113" s="181"/>
      <c r="AJ113" s="181"/>
      <c r="AK113" s="181"/>
      <c r="AL113" s="181"/>
      <c r="AM113" s="181"/>
      <c r="AN113" s="181"/>
      <c r="AO113" s="181"/>
      <c r="AP113" s="181"/>
      <c r="AQ113" s="179"/>
      <c r="AR113" s="179"/>
      <c r="AS113" s="179"/>
      <c r="AT113" s="179"/>
      <c r="AU113" s="160"/>
      <c r="AV113" s="163"/>
      <c r="AW113" s="101"/>
      <c r="AX113" s="102"/>
      <c r="AY113" s="102"/>
      <c r="AZ113" s="106"/>
      <c r="BA113" s="101"/>
      <c r="BB113" s="102"/>
      <c r="BC113" s="102"/>
      <c r="BD113" s="105"/>
      <c r="BE113" s="101"/>
      <c r="BF113" s="102"/>
      <c r="BG113" s="113"/>
      <c r="BH113" s="114"/>
      <c r="BI113" s="115"/>
      <c r="BJ113" s="113"/>
      <c r="BK113" s="113">
        <v>20</v>
      </c>
      <c r="BL113" s="113">
        <v>20</v>
      </c>
      <c r="BM113" s="352"/>
      <c r="BN113" s="352"/>
      <c r="BO113" s="352"/>
      <c r="BP113" s="352"/>
      <c r="BQ113" s="352"/>
      <c r="BR113" s="352"/>
      <c r="BS113" s="352"/>
      <c r="BT113" s="352"/>
      <c r="BU113" s="352"/>
    </row>
    <row r="114" spans="4:73" s="35" customFormat="1" ht="10.5" customHeight="1">
      <c r="D114" s="128"/>
      <c r="E114" s="128"/>
      <c r="F114" s="128"/>
      <c r="G114" s="152">
        <v>11</v>
      </c>
      <c r="H114" s="153"/>
      <c r="I114" s="178" t="s">
        <v>135</v>
      </c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9"/>
      <c r="V114" s="179"/>
      <c r="W114" s="179"/>
      <c r="X114" s="152">
        <v>7</v>
      </c>
      <c r="Y114" s="180"/>
      <c r="Z114" s="153"/>
      <c r="AA114" s="177"/>
      <c r="AB114" s="177">
        <v>7</v>
      </c>
      <c r="AC114" s="152"/>
      <c r="AD114" s="153"/>
      <c r="AE114" s="179">
        <v>90</v>
      </c>
      <c r="AF114" s="179"/>
      <c r="AG114" s="182">
        <v>3</v>
      </c>
      <c r="AH114" s="182"/>
      <c r="AI114" s="181"/>
      <c r="AJ114" s="181"/>
      <c r="AK114" s="181"/>
      <c r="AL114" s="181"/>
      <c r="AM114" s="181"/>
      <c r="AN114" s="181"/>
      <c r="AO114" s="181"/>
      <c r="AP114" s="181"/>
      <c r="AQ114" s="179"/>
      <c r="AR114" s="179"/>
      <c r="AS114" s="179">
        <v>6</v>
      </c>
      <c r="AT114" s="179"/>
      <c r="AU114" s="158">
        <f>AE114-AI114-AS114</f>
        <v>84</v>
      </c>
      <c r="AV114" s="162"/>
      <c r="AW114" s="183"/>
      <c r="AX114" s="183"/>
      <c r="AY114" s="184"/>
      <c r="AZ114" s="184"/>
      <c r="BA114" s="194"/>
      <c r="BB114" s="194"/>
      <c r="BC114" s="222"/>
      <c r="BD114" s="222"/>
      <c r="BE114" s="194"/>
      <c r="BF114" s="194"/>
      <c r="BG114" s="353"/>
      <c r="BH114" s="354"/>
      <c r="BI114" s="355"/>
      <c r="BJ114" s="353"/>
      <c r="BK114" s="298"/>
      <c r="BL114" s="227"/>
      <c r="BM114" s="352"/>
      <c r="BN114" s="352"/>
      <c r="BO114" s="352"/>
      <c r="BP114" s="352"/>
      <c r="BQ114" s="352"/>
      <c r="BR114" s="352"/>
      <c r="BS114" s="352"/>
      <c r="BT114" s="352"/>
      <c r="BU114" s="352"/>
    </row>
    <row r="115" spans="4:73" s="35" customFormat="1" ht="34.5" customHeight="1">
      <c r="D115" s="128"/>
      <c r="E115" s="128"/>
      <c r="F115" s="128"/>
      <c r="G115" s="154">
        <v>17.8333333333333</v>
      </c>
      <c r="H115" s="155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9"/>
      <c r="V115" s="179"/>
      <c r="W115" s="179"/>
      <c r="X115" s="154"/>
      <c r="Y115" s="175"/>
      <c r="Z115" s="155"/>
      <c r="AA115" s="177"/>
      <c r="AB115" s="177"/>
      <c r="AC115" s="154"/>
      <c r="AD115" s="155"/>
      <c r="AE115" s="179"/>
      <c r="AF115" s="179"/>
      <c r="AG115" s="182"/>
      <c r="AH115" s="182"/>
      <c r="AI115" s="181"/>
      <c r="AJ115" s="181"/>
      <c r="AK115" s="181"/>
      <c r="AL115" s="181"/>
      <c r="AM115" s="181"/>
      <c r="AN115" s="181"/>
      <c r="AO115" s="181"/>
      <c r="AP115" s="181"/>
      <c r="AQ115" s="179"/>
      <c r="AR115" s="179"/>
      <c r="AS115" s="179"/>
      <c r="AT115" s="179"/>
      <c r="AU115" s="160"/>
      <c r="AV115" s="163"/>
      <c r="AW115" s="101"/>
      <c r="AX115" s="102"/>
      <c r="AY115" s="102"/>
      <c r="AZ115" s="106"/>
      <c r="BA115" s="101"/>
      <c r="BB115" s="102"/>
      <c r="BC115" s="102"/>
      <c r="BD115" s="105"/>
      <c r="BE115" s="101"/>
      <c r="BF115" s="102"/>
      <c r="BG115" s="113"/>
      <c r="BH115" s="114"/>
      <c r="BI115" s="115"/>
      <c r="BJ115" s="113"/>
      <c r="BK115" s="102"/>
      <c r="BL115" s="65"/>
      <c r="BM115" s="352"/>
      <c r="BN115" s="352"/>
      <c r="BO115" s="352"/>
      <c r="BP115" s="352"/>
      <c r="BQ115" s="352"/>
      <c r="BR115" s="352"/>
      <c r="BS115" s="352"/>
      <c r="BT115" s="352"/>
      <c r="BU115" s="352"/>
    </row>
    <row r="116" spans="4:73" s="35" customFormat="1" ht="10.5" customHeight="1">
      <c r="D116" s="128"/>
      <c r="E116" s="128"/>
      <c r="F116" s="128"/>
      <c r="G116" s="152">
        <v>12</v>
      </c>
      <c r="H116" s="153"/>
      <c r="I116" s="178" t="s">
        <v>136</v>
      </c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9">
        <v>5</v>
      </c>
      <c r="V116" s="179"/>
      <c r="W116" s="179"/>
      <c r="X116" s="152"/>
      <c r="Y116" s="180"/>
      <c r="Z116" s="153"/>
      <c r="AA116" s="177"/>
      <c r="AB116" s="177"/>
      <c r="AC116" s="152"/>
      <c r="AD116" s="153"/>
      <c r="AE116" s="179">
        <v>120</v>
      </c>
      <c r="AF116" s="179"/>
      <c r="AG116" s="182">
        <v>4</v>
      </c>
      <c r="AH116" s="182"/>
      <c r="AI116" s="181">
        <v>64</v>
      </c>
      <c r="AJ116" s="181"/>
      <c r="AK116" s="181">
        <v>36</v>
      </c>
      <c r="AL116" s="181"/>
      <c r="AM116" s="181">
        <v>28</v>
      </c>
      <c r="AN116" s="181"/>
      <c r="AO116" s="181"/>
      <c r="AP116" s="181"/>
      <c r="AQ116" s="179"/>
      <c r="AR116" s="179"/>
      <c r="AS116" s="179">
        <v>8</v>
      </c>
      <c r="AT116" s="179"/>
      <c r="AU116" s="158">
        <f>AE116-AI116-AS116</f>
        <v>48</v>
      </c>
      <c r="AV116" s="162"/>
      <c r="AW116" s="183"/>
      <c r="AX116" s="183"/>
      <c r="AY116" s="184"/>
      <c r="AZ116" s="184"/>
      <c r="BA116" s="194"/>
      <c r="BB116" s="194"/>
      <c r="BC116" s="222"/>
      <c r="BD116" s="222"/>
      <c r="BE116" s="194">
        <v>3.5</v>
      </c>
      <c r="BF116" s="194"/>
      <c r="BG116" s="353"/>
      <c r="BH116" s="354"/>
      <c r="BI116" s="62"/>
      <c r="BJ116" s="62"/>
      <c r="BK116" s="353"/>
      <c r="BL116" s="353"/>
      <c r="BM116" s="352"/>
      <c r="BN116" s="352"/>
      <c r="BO116" s="352"/>
      <c r="BP116" s="352"/>
      <c r="BQ116" s="352"/>
      <c r="BR116" s="352"/>
      <c r="BS116" s="352"/>
      <c r="BT116" s="352"/>
      <c r="BU116" s="352"/>
    </row>
    <row r="117" spans="4:73" s="35" customFormat="1" ht="13.5" customHeight="1">
      <c r="D117" s="128"/>
      <c r="E117" s="128"/>
      <c r="F117" s="128"/>
      <c r="G117" s="154"/>
      <c r="H117" s="155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9"/>
      <c r="V117" s="179"/>
      <c r="W117" s="179"/>
      <c r="X117" s="154"/>
      <c r="Y117" s="175"/>
      <c r="Z117" s="155"/>
      <c r="AA117" s="177"/>
      <c r="AB117" s="177"/>
      <c r="AC117" s="154"/>
      <c r="AD117" s="155"/>
      <c r="AE117" s="179"/>
      <c r="AF117" s="179"/>
      <c r="AG117" s="182"/>
      <c r="AH117" s="182"/>
      <c r="AI117" s="181"/>
      <c r="AJ117" s="181"/>
      <c r="AK117" s="181"/>
      <c r="AL117" s="181"/>
      <c r="AM117" s="181"/>
      <c r="AN117" s="181"/>
      <c r="AO117" s="181"/>
      <c r="AP117" s="181"/>
      <c r="AQ117" s="179"/>
      <c r="AR117" s="179"/>
      <c r="AS117" s="179"/>
      <c r="AT117" s="179"/>
      <c r="AU117" s="160"/>
      <c r="AV117" s="163"/>
      <c r="AW117" s="101"/>
      <c r="AX117" s="102"/>
      <c r="AY117" s="102"/>
      <c r="AZ117" s="106"/>
      <c r="BA117" s="101"/>
      <c r="BB117" s="102"/>
      <c r="BC117" s="102"/>
      <c r="BD117" s="105"/>
      <c r="BE117" s="101">
        <v>36</v>
      </c>
      <c r="BF117" s="102">
        <v>28</v>
      </c>
      <c r="BG117" s="113"/>
      <c r="BH117" s="114"/>
      <c r="BI117" s="62"/>
      <c r="BJ117" s="62"/>
      <c r="BK117" s="113"/>
      <c r="BL117" s="113"/>
      <c r="BM117" s="352"/>
      <c r="BN117" s="352"/>
      <c r="BO117" s="352"/>
      <c r="BP117" s="352"/>
      <c r="BQ117" s="352"/>
      <c r="BR117" s="352"/>
      <c r="BS117" s="352"/>
      <c r="BT117" s="352"/>
      <c r="BU117" s="352"/>
    </row>
    <row r="118" spans="4:73" s="35" customFormat="1" ht="14.25" customHeight="1">
      <c r="D118" s="128"/>
      <c r="E118" s="128"/>
      <c r="F118" s="128"/>
      <c r="G118" s="152">
        <v>13</v>
      </c>
      <c r="H118" s="153"/>
      <c r="I118" s="327" t="s">
        <v>137</v>
      </c>
      <c r="J118" s="328"/>
      <c r="K118" s="328"/>
      <c r="L118" s="328"/>
      <c r="M118" s="328"/>
      <c r="N118" s="328"/>
      <c r="O118" s="328"/>
      <c r="P118" s="328"/>
      <c r="Q118" s="328"/>
      <c r="R118" s="328"/>
      <c r="S118" s="328"/>
      <c r="T118" s="329"/>
      <c r="U118" s="179">
        <v>7</v>
      </c>
      <c r="V118" s="179"/>
      <c r="W118" s="179"/>
      <c r="X118" s="179"/>
      <c r="Y118" s="179"/>
      <c r="Z118" s="179"/>
      <c r="AA118" s="177"/>
      <c r="AB118" s="177"/>
      <c r="AC118" s="179"/>
      <c r="AD118" s="179"/>
      <c r="AE118" s="313">
        <v>150</v>
      </c>
      <c r="AF118" s="313"/>
      <c r="AG118" s="307">
        <v>5</v>
      </c>
      <c r="AH118" s="307"/>
      <c r="AI118" s="181">
        <v>72</v>
      </c>
      <c r="AJ118" s="181"/>
      <c r="AK118" s="181">
        <v>36</v>
      </c>
      <c r="AL118" s="181"/>
      <c r="AM118" s="181">
        <v>36</v>
      </c>
      <c r="AN118" s="181"/>
      <c r="AO118" s="181"/>
      <c r="AP118" s="181"/>
      <c r="AQ118" s="179"/>
      <c r="AR118" s="179"/>
      <c r="AS118" s="179">
        <v>10</v>
      </c>
      <c r="AT118" s="179"/>
      <c r="AU118" s="184">
        <f>AE118-AI118-AS118</f>
        <v>68</v>
      </c>
      <c r="AV118" s="184"/>
      <c r="AW118" s="194"/>
      <c r="AX118" s="194"/>
      <c r="AY118" s="184"/>
      <c r="AZ118" s="184"/>
      <c r="BA118" s="194"/>
      <c r="BB118" s="194"/>
      <c r="BC118" s="222"/>
      <c r="BD118" s="184"/>
      <c r="BE118" s="278"/>
      <c r="BF118" s="177"/>
      <c r="BG118" s="177"/>
      <c r="BH118" s="292"/>
      <c r="BI118" s="226">
        <v>4</v>
      </c>
      <c r="BJ118" s="283"/>
      <c r="BK118" s="220"/>
      <c r="BL118" s="293"/>
      <c r="BM118" s="352"/>
      <c r="BN118" s="352"/>
      <c r="BO118" s="352"/>
      <c r="BP118" s="352"/>
      <c r="BQ118" s="352"/>
      <c r="BR118" s="352"/>
      <c r="BS118" s="352"/>
      <c r="BT118" s="352"/>
      <c r="BU118" s="352"/>
    </row>
    <row r="119" spans="4:73" s="35" customFormat="1" ht="10.5" customHeight="1">
      <c r="D119" s="128"/>
      <c r="E119" s="128"/>
      <c r="F119" s="128"/>
      <c r="G119" s="154"/>
      <c r="H119" s="155"/>
      <c r="I119" s="330"/>
      <c r="J119" s="331"/>
      <c r="K119" s="331"/>
      <c r="L119" s="331"/>
      <c r="M119" s="331"/>
      <c r="N119" s="331"/>
      <c r="O119" s="331"/>
      <c r="P119" s="331"/>
      <c r="Q119" s="331"/>
      <c r="R119" s="331"/>
      <c r="S119" s="331"/>
      <c r="T119" s="332"/>
      <c r="U119" s="179"/>
      <c r="V119" s="179"/>
      <c r="W119" s="179"/>
      <c r="X119" s="179"/>
      <c r="Y119" s="179"/>
      <c r="Z119" s="179"/>
      <c r="AA119" s="177"/>
      <c r="AB119" s="177"/>
      <c r="AC119" s="179"/>
      <c r="AD119" s="179"/>
      <c r="AE119" s="179"/>
      <c r="AF119" s="179"/>
      <c r="AG119" s="182"/>
      <c r="AH119" s="182"/>
      <c r="AI119" s="181"/>
      <c r="AJ119" s="181"/>
      <c r="AK119" s="181"/>
      <c r="AL119" s="181"/>
      <c r="AM119" s="181"/>
      <c r="AN119" s="181"/>
      <c r="AO119" s="181"/>
      <c r="AP119" s="181"/>
      <c r="AQ119" s="179"/>
      <c r="AR119" s="179"/>
      <c r="AS119" s="179"/>
      <c r="AT119" s="179"/>
      <c r="AU119" s="184"/>
      <c r="AV119" s="184"/>
      <c r="AW119" s="101"/>
      <c r="AX119" s="102"/>
      <c r="AY119" s="102"/>
      <c r="AZ119" s="106"/>
      <c r="BA119" s="101"/>
      <c r="BB119" s="102"/>
      <c r="BC119" s="102"/>
      <c r="BD119" s="106"/>
      <c r="BE119" s="116"/>
      <c r="BF119" s="104"/>
      <c r="BG119" s="104"/>
      <c r="BH119" s="117"/>
      <c r="BI119" s="104">
        <v>36</v>
      </c>
      <c r="BJ119" s="117">
        <v>36</v>
      </c>
      <c r="BK119" s="106"/>
      <c r="BL119" s="65"/>
      <c r="BM119" s="352"/>
      <c r="BN119" s="352"/>
      <c r="BO119" s="352"/>
      <c r="BP119" s="352"/>
      <c r="BQ119" s="352"/>
      <c r="BR119" s="352"/>
      <c r="BS119" s="352"/>
      <c r="BT119" s="352"/>
      <c r="BU119" s="352"/>
    </row>
    <row r="120" spans="4:73" s="35" customFormat="1" ht="14.25" customHeight="1">
      <c r="D120" s="128"/>
      <c r="E120" s="128"/>
      <c r="F120" s="128"/>
      <c r="G120" s="152">
        <v>14</v>
      </c>
      <c r="H120" s="153"/>
      <c r="I120" s="178" t="s">
        <v>138</v>
      </c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9">
        <v>7</v>
      </c>
      <c r="V120" s="179"/>
      <c r="W120" s="179"/>
      <c r="X120" s="152"/>
      <c r="Y120" s="180"/>
      <c r="Z120" s="153"/>
      <c r="AA120" s="177"/>
      <c r="AB120" s="177"/>
      <c r="AC120" s="152"/>
      <c r="AD120" s="153"/>
      <c r="AE120" s="179">
        <v>150</v>
      </c>
      <c r="AF120" s="179"/>
      <c r="AG120" s="182">
        <v>5</v>
      </c>
      <c r="AH120" s="182"/>
      <c r="AI120" s="181">
        <v>72</v>
      </c>
      <c r="AJ120" s="181"/>
      <c r="AK120" s="181">
        <v>36</v>
      </c>
      <c r="AL120" s="181"/>
      <c r="AM120" s="181">
        <v>36</v>
      </c>
      <c r="AN120" s="181"/>
      <c r="AO120" s="181"/>
      <c r="AP120" s="181"/>
      <c r="AQ120" s="179"/>
      <c r="AR120" s="179"/>
      <c r="AS120" s="179">
        <v>10</v>
      </c>
      <c r="AT120" s="179"/>
      <c r="AU120" s="158">
        <f>AE120-AI120-AS120</f>
        <v>68</v>
      </c>
      <c r="AV120" s="162"/>
      <c r="AW120" s="183"/>
      <c r="AX120" s="183"/>
      <c r="AY120" s="184"/>
      <c r="AZ120" s="184"/>
      <c r="BA120" s="194"/>
      <c r="BB120" s="194"/>
      <c r="BC120" s="222"/>
      <c r="BD120" s="222"/>
      <c r="BE120" s="194"/>
      <c r="BF120" s="194"/>
      <c r="BG120" s="184"/>
      <c r="BH120" s="289"/>
      <c r="BI120" s="302">
        <v>4</v>
      </c>
      <c r="BJ120" s="233"/>
      <c r="BK120" s="220"/>
      <c r="BL120" s="293"/>
      <c r="BM120" s="352"/>
      <c r="BN120" s="352"/>
      <c r="BO120" s="352"/>
      <c r="BP120" s="352"/>
      <c r="BQ120" s="352"/>
      <c r="BR120" s="352"/>
      <c r="BS120" s="352"/>
      <c r="BT120" s="352"/>
      <c r="BU120" s="352"/>
    </row>
    <row r="121" spans="4:73" s="35" customFormat="1" ht="10.5" customHeight="1">
      <c r="D121" s="128"/>
      <c r="E121" s="128"/>
      <c r="F121" s="128"/>
      <c r="G121" s="154"/>
      <c r="H121" s="155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9"/>
      <c r="V121" s="179"/>
      <c r="W121" s="179"/>
      <c r="X121" s="154"/>
      <c r="Y121" s="175"/>
      <c r="Z121" s="155"/>
      <c r="AA121" s="177"/>
      <c r="AB121" s="177"/>
      <c r="AC121" s="154"/>
      <c r="AD121" s="155"/>
      <c r="AE121" s="179"/>
      <c r="AF121" s="179"/>
      <c r="AG121" s="182"/>
      <c r="AH121" s="182"/>
      <c r="AI121" s="181"/>
      <c r="AJ121" s="181"/>
      <c r="AK121" s="181"/>
      <c r="AL121" s="181"/>
      <c r="AM121" s="181"/>
      <c r="AN121" s="181"/>
      <c r="AO121" s="181"/>
      <c r="AP121" s="181"/>
      <c r="AQ121" s="179"/>
      <c r="AR121" s="179"/>
      <c r="AS121" s="179"/>
      <c r="AT121" s="179"/>
      <c r="AU121" s="160"/>
      <c r="AV121" s="163"/>
      <c r="AW121" s="101"/>
      <c r="AX121" s="102"/>
      <c r="AY121" s="102"/>
      <c r="AZ121" s="106"/>
      <c r="BA121" s="101"/>
      <c r="BB121" s="102"/>
      <c r="BC121" s="102"/>
      <c r="BD121" s="105"/>
      <c r="BE121" s="101"/>
      <c r="BF121" s="102"/>
      <c r="BG121" s="106"/>
      <c r="BH121" s="105"/>
      <c r="BI121" s="101">
        <v>36</v>
      </c>
      <c r="BJ121" s="140">
        <v>36</v>
      </c>
      <c r="BK121" s="106"/>
      <c r="BL121" s="65"/>
      <c r="BM121" s="352"/>
      <c r="BN121" s="352"/>
      <c r="BO121" s="352"/>
      <c r="BP121" s="352"/>
      <c r="BQ121" s="352"/>
      <c r="BR121" s="352"/>
      <c r="BS121" s="352"/>
      <c r="BT121" s="352"/>
      <c r="BU121" s="352"/>
    </row>
    <row r="122" spans="4:73" s="35" customFormat="1" ht="11.25" customHeight="1">
      <c r="D122" s="128"/>
      <c r="E122" s="128"/>
      <c r="F122" s="128"/>
      <c r="G122" s="152">
        <v>15</v>
      </c>
      <c r="H122" s="153"/>
      <c r="I122" s="178" t="s">
        <v>139</v>
      </c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9">
        <v>7</v>
      </c>
      <c r="V122" s="179"/>
      <c r="W122" s="179"/>
      <c r="X122" s="152"/>
      <c r="Y122" s="180"/>
      <c r="Z122" s="153"/>
      <c r="AA122" s="177"/>
      <c r="AB122" s="177"/>
      <c r="AC122" s="152"/>
      <c r="AD122" s="153"/>
      <c r="AE122" s="195">
        <v>150</v>
      </c>
      <c r="AF122" s="208"/>
      <c r="AG122" s="303">
        <v>5</v>
      </c>
      <c r="AH122" s="304"/>
      <c r="AI122" s="273">
        <v>72</v>
      </c>
      <c r="AJ122" s="274"/>
      <c r="AK122" s="273">
        <v>36</v>
      </c>
      <c r="AL122" s="274"/>
      <c r="AM122" s="273">
        <v>36</v>
      </c>
      <c r="AN122" s="274"/>
      <c r="AO122" s="273"/>
      <c r="AP122" s="274"/>
      <c r="AQ122" s="195"/>
      <c r="AR122" s="208"/>
      <c r="AS122" s="195">
        <v>10</v>
      </c>
      <c r="AT122" s="208"/>
      <c r="AU122" s="158">
        <f>AE122-AI122-AS122</f>
        <v>68</v>
      </c>
      <c r="AV122" s="162"/>
      <c r="AW122" s="287"/>
      <c r="AX122" s="288"/>
      <c r="AY122" s="184"/>
      <c r="AZ122" s="289"/>
      <c r="BA122" s="287"/>
      <c r="BB122" s="288"/>
      <c r="BC122" s="184"/>
      <c r="BD122" s="289"/>
      <c r="BE122" s="302"/>
      <c r="BF122" s="233"/>
      <c r="BG122" s="184"/>
      <c r="BH122" s="289"/>
      <c r="BI122" s="287">
        <v>4</v>
      </c>
      <c r="BJ122" s="288"/>
      <c r="BK122" s="220"/>
      <c r="BL122" s="293"/>
      <c r="BM122" s="352"/>
      <c r="BN122" s="352"/>
      <c r="BO122" s="352"/>
      <c r="BP122" s="352"/>
      <c r="BQ122" s="352"/>
      <c r="BR122" s="352"/>
      <c r="BS122" s="352"/>
      <c r="BT122" s="352"/>
      <c r="BU122" s="352"/>
    </row>
    <row r="123" spans="4:73" s="35" customFormat="1" ht="9" customHeight="1">
      <c r="D123" s="128"/>
      <c r="E123" s="128"/>
      <c r="F123" s="128"/>
      <c r="G123" s="154">
        <v>20.0833333333333</v>
      </c>
      <c r="H123" s="155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9"/>
      <c r="V123" s="179"/>
      <c r="W123" s="179"/>
      <c r="X123" s="154"/>
      <c r="Y123" s="175"/>
      <c r="Z123" s="155"/>
      <c r="AA123" s="177"/>
      <c r="AB123" s="177"/>
      <c r="AC123" s="154"/>
      <c r="AD123" s="155"/>
      <c r="AE123" s="209"/>
      <c r="AF123" s="211"/>
      <c r="AG123" s="305"/>
      <c r="AH123" s="306"/>
      <c r="AI123" s="275"/>
      <c r="AJ123" s="276"/>
      <c r="AK123" s="275"/>
      <c r="AL123" s="276"/>
      <c r="AM123" s="275"/>
      <c r="AN123" s="276"/>
      <c r="AO123" s="275"/>
      <c r="AP123" s="276"/>
      <c r="AQ123" s="209"/>
      <c r="AR123" s="211"/>
      <c r="AS123" s="209"/>
      <c r="AT123" s="211"/>
      <c r="AU123" s="160"/>
      <c r="AV123" s="163"/>
      <c r="AW123" s="101"/>
      <c r="AX123" s="140"/>
      <c r="AY123" s="106"/>
      <c r="AZ123" s="106"/>
      <c r="BA123" s="101"/>
      <c r="BB123" s="140"/>
      <c r="BC123" s="106"/>
      <c r="BD123" s="105"/>
      <c r="BE123" s="101"/>
      <c r="BF123" s="140"/>
      <c r="BG123" s="106"/>
      <c r="BH123" s="105"/>
      <c r="BI123" s="101">
        <v>36</v>
      </c>
      <c r="BJ123" s="140">
        <v>36</v>
      </c>
      <c r="BK123" s="106"/>
      <c r="BL123" s="65"/>
      <c r="BM123" s="352"/>
      <c r="BN123" s="352"/>
      <c r="BO123" s="352"/>
      <c r="BP123" s="352"/>
      <c r="BQ123" s="352"/>
      <c r="BR123" s="352"/>
      <c r="BS123" s="352"/>
      <c r="BT123" s="352"/>
      <c r="BU123" s="352"/>
    </row>
    <row r="124" spans="4:73" s="35" customFormat="1" ht="12" customHeight="1">
      <c r="D124" s="128"/>
      <c r="E124" s="128"/>
      <c r="F124" s="128"/>
      <c r="G124" s="152">
        <v>16</v>
      </c>
      <c r="H124" s="153"/>
      <c r="I124" s="178" t="s">
        <v>140</v>
      </c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9">
        <v>6</v>
      </c>
      <c r="V124" s="179"/>
      <c r="W124" s="179"/>
      <c r="X124" s="152"/>
      <c r="Y124" s="180"/>
      <c r="Z124" s="153"/>
      <c r="AA124" s="177"/>
      <c r="AB124" s="177"/>
      <c r="AC124" s="152"/>
      <c r="AD124" s="153"/>
      <c r="AE124" s="179">
        <v>120</v>
      </c>
      <c r="AF124" s="179"/>
      <c r="AG124" s="182">
        <v>4</v>
      </c>
      <c r="AH124" s="182"/>
      <c r="AI124" s="181">
        <v>68</v>
      </c>
      <c r="AJ124" s="181"/>
      <c r="AK124" s="181">
        <v>34</v>
      </c>
      <c r="AL124" s="181"/>
      <c r="AM124" s="181">
        <v>34</v>
      </c>
      <c r="AN124" s="181"/>
      <c r="AO124" s="181"/>
      <c r="AP124" s="181"/>
      <c r="AQ124" s="179"/>
      <c r="AR124" s="179"/>
      <c r="AS124" s="179">
        <v>8</v>
      </c>
      <c r="AT124" s="179"/>
      <c r="AU124" s="158">
        <f>AE124-AI124-AS124</f>
        <v>44</v>
      </c>
      <c r="AV124" s="162"/>
      <c r="AW124" s="183"/>
      <c r="AX124" s="183"/>
      <c r="AY124" s="184"/>
      <c r="AZ124" s="184"/>
      <c r="BA124" s="194"/>
      <c r="BB124" s="194"/>
      <c r="BC124" s="222"/>
      <c r="BD124" s="222"/>
      <c r="BE124" s="194"/>
      <c r="BF124" s="194"/>
      <c r="BG124" s="220">
        <v>4</v>
      </c>
      <c r="BH124" s="221"/>
      <c r="BI124" s="287"/>
      <c r="BJ124" s="288"/>
      <c r="BK124" s="220"/>
      <c r="BL124" s="293"/>
      <c r="BM124" s="352"/>
      <c r="BN124" s="352"/>
      <c r="BO124" s="352"/>
      <c r="BP124" s="352"/>
      <c r="BQ124" s="352"/>
      <c r="BR124" s="352"/>
      <c r="BS124" s="352"/>
      <c r="BT124" s="352"/>
      <c r="BU124" s="352"/>
    </row>
    <row r="125" spans="4:73" s="35" customFormat="1" ht="13.5" customHeight="1">
      <c r="D125" s="128"/>
      <c r="E125" s="128"/>
      <c r="F125" s="128"/>
      <c r="G125" s="154"/>
      <c r="H125" s="155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9"/>
      <c r="V125" s="179"/>
      <c r="W125" s="179"/>
      <c r="X125" s="154"/>
      <c r="Y125" s="175"/>
      <c r="Z125" s="155"/>
      <c r="AA125" s="177"/>
      <c r="AB125" s="177"/>
      <c r="AC125" s="154"/>
      <c r="AD125" s="155"/>
      <c r="AE125" s="179"/>
      <c r="AF125" s="179"/>
      <c r="AG125" s="182"/>
      <c r="AH125" s="182"/>
      <c r="AI125" s="181"/>
      <c r="AJ125" s="181"/>
      <c r="AK125" s="181"/>
      <c r="AL125" s="181"/>
      <c r="AM125" s="181"/>
      <c r="AN125" s="181"/>
      <c r="AO125" s="181"/>
      <c r="AP125" s="181"/>
      <c r="AQ125" s="179"/>
      <c r="AR125" s="179"/>
      <c r="AS125" s="179"/>
      <c r="AT125" s="179"/>
      <c r="AU125" s="160"/>
      <c r="AV125" s="163"/>
      <c r="AW125" s="101"/>
      <c r="AX125" s="102"/>
      <c r="AY125" s="102"/>
      <c r="AZ125" s="106"/>
      <c r="BA125" s="101"/>
      <c r="BB125" s="102"/>
      <c r="BC125" s="102"/>
      <c r="BD125" s="105"/>
      <c r="BE125" s="101"/>
      <c r="BF125" s="102"/>
      <c r="BG125" s="106">
        <v>34</v>
      </c>
      <c r="BH125" s="105">
        <v>34</v>
      </c>
      <c r="BI125" s="101"/>
      <c r="BJ125" s="140"/>
      <c r="BK125" s="106"/>
      <c r="BL125" s="65"/>
      <c r="BM125" s="352"/>
      <c r="BN125" s="352"/>
      <c r="BO125" s="352"/>
      <c r="BP125" s="352"/>
      <c r="BQ125" s="352"/>
      <c r="BR125" s="352"/>
      <c r="BS125" s="352"/>
      <c r="BT125" s="352"/>
      <c r="BU125" s="352"/>
    </row>
    <row r="126" spans="4:73" s="35" customFormat="1" ht="11.25" customHeight="1">
      <c r="D126" s="128"/>
      <c r="E126" s="128"/>
      <c r="F126" s="128"/>
      <c r="G126" s="152">
        <v>17</v>
      </c>
      <c r="H126" s="153"/>
      <c r="I126" s="178" t="s">
        <v>141</v>
      </c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9"/>
      <c r="V126" s="179"/>
      <c r="W126" s="179"/>
      <c r="X126" s="179"/>
      <c r="Y126" s="179"/>
      <c r="Z126" s="179"/>
      <c r="AA126" s="177"/>
      <c r="AB126" s="177"/>
      <c r="AC126" s="152">
        <v>8</v>
      </c>
      <c r="AD126" s="153"/>
      <c r="AE126" s="179">
        <v>120</v>
      </c>
      <c r="AF126" s="179"/>
      <c r="AG126" s="182">
        <v>4</v>
      </c>
      <c r="AH126" s="182"/>
      <c r="AI126" s="181"/>
      <c r="AJ126" s="181"/>
      <c r="AK126" s="181"/>
      <c r="AL126" s="181"/>
      <c r="AM126" s="181"/>
      <c r="AN126" s="181"/>
      <c r="AO126" s="181"/>
      <c r="AP126" s="181"/>
      <c r="AQ126" s="179"/>
      <c r="AR126" s="179"/>
      <c r="AS126" s="179">
        <v>8</v>
      </c>
      <c r="AT126" s="179"/>
      <c r="AU126" s="158">
        <f>AE126-AI126-AS126</f>
        <v>112</v>
      </c>
      <c r="AV126" s="162"/>
      <c r="AW126" s="194"/>
      <c r="AX126" s="194"/>
      <c r="AY126" s="184"/>
      <c r="AZ126" s="184"/>
      <c r="BA126" s="194"/>
      <c r="BB126" s="194"/>
      <c r="BC126" s="222"/>
      <c r="BD126" s="222"/>
      <c r="BE126" s="194"/>
      <c r="BF126" s="194"/>
      <c r="BG126" s="298"/>
      <c r="BH126" s="298"/>
      <c r="BI126" s="183"/>
      <c r="BJ126" s="183"/>
      <c r="BK126" s="183"/>
      <c r="BL126" s="193"/>
      <c r="BM126" s="352"/>
      <c r="BN126" s="352"/>
      <c r="BO126" s="352"/>
      <c r="BP126" s="352"/>
      <c r="BQ126" s="352"/>
      <c r="BR126" s="352"/>
      <c r="BS126" s="352"/>
      <c r="BT126" s="352"/>
      <c r="BU126" s="352"/>
    </row>
    <row r="127" spans="4:73" s="35" customFormat="1" ht="15" customHeight="1">
      <c r="D127" s="128"/>
      <c r="E127" s="128"/>
      <c r="F127" s="128"/>
      <c r="G127" s="154"/>
      <c r="H127" s="155"/>
      <c r="I127" s="178" t="s">
        <v>142</v>
      </c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9"/>
      <c r="V127" s="179"/>
      <c r="W127" s="179"/>
      <c r="X127" s="179"/>
      <c r="Y127" s="179"/>
      <c r="Z127" s="179"/>
      <c r="AA127" s="177"/>
      <c r="AB127" s="177"/>
      <c r="AC127" s="154"/>
      <c r="AD127" s="155"/>
      <c r="AE127" s="179"/>
      <c r="AF127" s="179"/>
      <c r="AG127" s="182"/>
      <c r="AH127" s="182"/>
      <c r="AI127" s="181"/>
      <c r="AJ127" s="181"/>
      <c r="AK127" s="181"/>
      <c r="AL127" s="181"/>
      <c r="AM127" s="181"/>
      <c r="AN127" s="181"/>
      <c r="AO127" s="181"/>
      <c r="AP127" s="181"/>
      <c r="AQ127" s="179"/>
      <c r="AR127" s="179"/>
      <c r="AS127" s="179"/>
      <c r="AT127" s="179"/>
      <c r="AU127" s="160"/>
      <c r="AV127" s="163"/>
      <c r="AW127" s="101"/>
      <c r="AX127" s="102"/>
      <c r="AY127" s="102"/>
      <c r="AZ127" s="106"/>
      <c r="BA127" s="101"/>
      <c r="BB127" s="102"/>
      <c r="BC127" s="102"/>
      <c r="BD127" s="105"/>
      <c r="BE127" s="101"/>
      <c r="BF127" s="102"/>
      <c r="BG127" s="102"/>
      <c r="BH127" s="105"/>
      <c r="BI127" s="101"/>
      <c r="BJ127" s="102"/>
      <c r="BK127" s="101"/>
      <c r="BL127" s="65"/>
      <c r="BM127" s="352"/>
      <c r="BN127" s="352"/>
      <c r="BO127" s="352"/>
      <c r="BP127" s="352"/>
      <c r="BQ127" s="352"/>
      <c r="BR127" s="352"/>
      <c r="BS127" s="352"/>
      <c r="BT127" s="352"/>
      <c r="BU127" s="352"/>
    </row>
    <row r="128" spans="4:73" s="35" customFormat="1" ht="15" customHeight="1">
      <c r="D128" s="128"/>
      <c r="E128" s="128"/>
      <c r="F128" s="128"/>
      <c r="G128" s="152">
        <v>18</v>
      </c>
      <c r="H128" s="153"/>
      <c r="I128" s="178" t="s">
        <v>143</v>
      </c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9"/>
      <c r="V128" s="179"/>
      <c r="W128" s="179"/>
      <c r="X128" s="152">
        <v>2</v>
      </c>
      <c r="Y128" s="180"/>
      <c r="Z128" s="153"/>
      <c r="AA128" s="177"/>
      <c r="AB128" s="177"/>
      <c r="AC128" s="152">
        <v>2</v>
      </c>
      <c r="AD128" s="153"/>
      <c r="AE128" s="179">
        <v>120</v>
      </c>
      <c r="AF128" s="179"/>
      <c r="AG128" s="182">
        <v>4</v>
      </c>
      <c r="AH128" s="182"/>
      <c r="AI128" s="181"/>
      <c r="AJ128" s="181"/>
      <c r="AK128" s="181"/>
      <c r="AL128" s="181"/>
      <c r="AM128" s="181"/>
      <c r="AN128" s="181"/>
      <c r="AO128" s="181"/>
      <c r="AP128" s="181"/>
      <c r="AQ128" s="179"/>
      <c r="AR128" s="179"/>
      <c r="AS128" s="179">
        <v>8</v>
      </c>
      <c r="AT128" s="179"/>
      <c r="AU128" s="158">
        <f>AE128-AI128-AS128</f>
        <v>112</v>
      </c>
      <c r="AV128" s="162"/>
      <c r="AW128" s="194"/>
      <c r="AX128" s="194"/>
      <c r="AY128" s="184"/>
      <c r="AZ128" s="184"/>
      <c r="BA128" s="194"/>
      <c r="BB128" s="194"/>
      <c r="BC128" s="222"/>
      <c r="BD128" s="222"/>
      <c r="BE128" s="194"/>
      <c r="BF128" s="194"/>
      <c r="BG128" s="298"/>
      <c r="BH128" s="298"/>
      <c r="BI128" s="183"/>
      <c r="BJ128" s="183"/>
      <c r="BK128" s="183"/>
      <c r="BL128" s="193"/>
      <c r="BM128" s="352"/>
      <c r="BN128" s="352"/>
      <c r="BO128" s="352"/>
      <c r="BP128" s="352"/>
      <c r="BQ128" s="352"/>
      <c r="BR128" s="352"/>
      <c r="BS128" s="352"/>
      <c r="BT128" s="352"/>
      <c r="BU128" s="352"/>
    </row>
    <row r="129" spans="4:73" s="35" customFormat="1" ht="10.5" customHeight="1">
      <c r="D129" s="128"/>
      <c r="E129" s="128"/>
      <c r="F129" s="128"/>
      <c r="G129" s="154"/>
      <c r="H129" s="155"/>
      <c r="I129" s="178" t="s">
        <v>142</v>
      </c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9"/>
      <c r="V129" s="179"/>
      <c r="W129" s="179"/>
      <c r="X129" s="154"/>
      <c r="Y129" s="175"/>
      <c r="Z129" s="155"/>
      <c r="AA129" s="177"/>
      <c r="AB129" s="177"/>
      <c r="AC129" s="154"/>
      <c r="AD129" s="155"/>
      <c r="AE129" s="179"/>
      <c r="AF129" s="179"/>
      <c r="AG129" s="182"/>
      <c r="AH129" s="182"/>
      <c r="AI129" s="181"/>
      <c r="AJ129" s="181"/>
      <c r="AK129" s="181"/>
      <c r="AL129" s="181"/>
      <c r="AM129" s="181"/>
      <c r="AN129" s="181"/>
      <c r="AO129" s="181"/>
      <c r="AP129" s="181"/>
      <c r="AQ129" s="179"/>
      <c r="AR129" s="179"/>
      <c r="AS129" s="179"/>
      <c r="AT129" s="179"/>
      <c r="AU129" s="160"/>
      <c r="AV129" s="163"/>
      <c r="AW129" s="101"/>
      <c r="AX129" s="102"/>
      <c r="AY129" s="102"/>
      <c r="AZ129" s="106"/>
      <c r="BA129" s="101"/>
      <c r="BB129" s="102"/>
      <c r="BC129" s="102"/>
      <c r="BD129" s="105"/>
      <c r="BE129" s="101"/>
      <c r="BF129" s="102"/>
      <c r="BG129" s="102"/>
      <c r="BH129" s="105"/>
      <c r="BI129" s="101"/>
      <c r="BJ129" s="102"/>
      <c r="BK129" s="101"/>
      <c r="BL129" s="65"/>
      <c r="BM129" s="352"/>
      <c r="BN129" s="352"/>
      <c r="BO129" s="352"/>
      <c r="BP129" s="352"/>
      <c r="BQ129" s="352"/>
      <c r="BR129" s="352"/>
      <c r="BS129" s="352"/>
      <c r="BT129" s="352"/>
      <c r="BU129" s="352"/>
    </row>
    <row r="130" spans="4:73" s="35" customFormat="1" ht="10.5" customHeight="1">
      <c r="D130" s="128"/>
      <c r="E130" s="128"/>
      <c r="F130" s="128"/>
      <c r="G130" s="152">
        <v>19</v>
      </c>
      <c r="H130" s="153"/>
      <c r="I130" s="178" t="s">
        <v>144</v>
      </c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9"/>
      <c r="V130" s="179"/>
      <c r="W130" s="179"/>
      <c r="X130" s="152">
        <v>4</v>
      </c>
      <c r="Y130" s="180"/>
      <c r="Z130" s="153"/>
      <c r="AA130" s="177"/>
      <c r="AB130" s="177"/>
      <c r="AC130" s="152">
        <v>4</v>
      </c>
      <c r="AD130" s="153"/>
      <c r="AE130" s="179">
        <v>120</v>
      </c>
      <c r="AF130" s="179"/>
      <c r="AG130" s="182">
        <v>4</v>
      </c>
      <c r="AH130" s="182"/>
      <c r="AI130" s="181"/>
      <c r="AJ130" s="181"/>
      <c r="AK130" s="181"/>
      <c r="AL130" s="181"/>
      <c r="AM130" s="181"/>
      <c r="AN130" s="181"/>
      <c r="AO130" s="181"/>
      <c r="AP130" s="181"/>
      <c r="AQ130" s="179"/>
      <c r="AR130" s="179"/>
      <c r="AS130" s="179">
        <v>8</v>
      </c>
      <c r="AT130" s="179"/>
      <c r="AU130" s="158">
        <f>AE130-AI130-AS130</f>
        <v>112</v>
      </c>
      <c r="AV130" s="162"/>
      <c r="AW130" s="194"/>
      <c r="AX130" s="194"/>
      <c r="AY130" s="184"/>
      <c r="AZ130" s="184"/>
      <c r="BA130" s="194"/>
      <c r="BB130" s="194"/>
      <c r="BC130" s="222"/>
      <c r="BD130" s="222"/>
      <c r="BE130" s="194"/>
      <c r="BF130" s="194"/>
      <c r="BG130" s="298"/>
      <c r="BH130" s="298"/>
      <c r="BI130" s="183"/>
      <c r="BJ130" s="183"/>
      <c r="BK130" s="183"/>
      <c r="BL130" s="193"/>
      <c r="BM130" s="352"/>
      <c r="BN130" s="352"/>
      <c r="BO130" s="352"/>
      <c r="BP130" s="352"/>
      <c r="BQ130" s="352"/>
      <c r="BR130" s="352"/>
      <c r="BS130" s="352"/>
      <c r="BT130" s="352"/>
      <c r="BU130" s="352"/>
    </row>
    <row r="131" spans="4:73" s="35" customFormat="1" ht="10.5" customHeight="1">
      <c r="D131" s="128"/>
      <c r="E131" s="128"/>
      <c r="F131" s="128"/>
      <c r="G131" s="154"/>
      <c r="H131" s="155"/>
      <c r="I131" s="178" t="s">
        <v>142</v>
      </c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9"/>
      <c r="V131" s="179"/>
      <c r="W131" s="179"/>
      <c r="X131" s="154"/>
      <c r="Y131" s="175"/>
      <c r="Z131" s="155"/>
      <c r="AA131" s="177"/>
      <c r="AB131" s="177"/>
      <c r="AC131" s="154"/>
      <c r="AD131" s="155"/>
      <c r="AE131" s="179"/>
      <c r="AF131" s="179"/>
      <c r="AG131" s="182"/>
      <c r="AH131" s="182"/>
      <c r="AI131" s="181"/>
      <c r="AJ131" s="181"/>
      <c r="AK131" s="181"/>
      <c r="AL131" s="181"/>
      <c r="AM131" s="181"/>
      <c r="AN131" s="181"/>
      <c r="AO131" s="181"/>
      <c r="AP131" s="181"/>
      <c r="AQ131" s="179"/>
      <c r="AR131" s="179"/>
      <c r="AS131" s="179"/>
      <c r="AT131" s="179"/>
      <c r="AU131" s="160"/>
      <c r="AV131" s="163"/>
      <c r="AW131" s="101"/>
      <c r="AX131" s="102"/>
      <c r="AY131" s="102"/>
      <c r="AZ131" s="106"/>
      <c r="BA131" s="101"/>
      <c r="BB131" s="102"/>
      <c r="BC131" s="102"/>
      <c r="BD131" s="105"/>
      <c r="BE131" s="101"/>
      <c r="BF131" s="102"/>
      <c r="BG131" s="102"/>
      <c r="BH131" s="105"/>
      <c r="BI131" s="101"/>
      <c r="BJ131" s="102"/>
      <c r="BK131" s="101"/>
      <c r="BL131" s="65"/>
      <c r="BM131" s="352"/>
      <c r="BN131" s="352"/>
      <c r="BO131" s="352"/>
      <c r="BP131" s="352"/>
      <c r="BQ131" s="352"/>
      <c r="BR131" s="352"/>
      <c r="BS131" s="352"/>
      <c r="BT131" s="352"/>
      <c r="BU131" s="352"/>
    </row>
    <row r="132" spans="4:73" s="35" customFormat="1" ht="11.25" customHeight="1">
      <c r="D132" s="128"/>
      <c r="E132" s="128"/>
      <c r="F132" s="128"/>
      <c r="G132" s="152">
        <v>20</v>
      </c>
      <c r="H132" s="153"/>
      <c r="I132" s="178" t="s">
        <v>145</v>
      </c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9"/>
      <c r="V132" s="179"/>
      <c r="W132" s="179"/>
      <c r="X132" s="179">
        <v>6</v>
      </c>
      <c r="Y132" s="179"/>
      <c r="Z132" s="179"/>
      <c r="AA132" s="177"/>
      <c r="AB132" s="177"/>
      <c r="AC132" s="152">
        <v>6</v>
      </c>
      <c r="AD132" s="153"/>
      <c r="AE132" s="179">
        <v>90</v>
      </c>
      <c r="AF132" s="179"/>
      <c r="AG132" s="182">
        <v>3</v>
      </c>
      <c r="AH132" s="182"/>
      <c r="AI132" s="181"/>
      <c r="AJ132" s="181"/>
      <c r="AK132" s="181"/>
      <c r="AL132" s="181"/>
      <c r="AM132" s="181"/>
      <c r="AN132" s="181"/>
      <c r="AO132" s="181"/>
      <c r="AP132" s="181"/>
      <c r="AQ132" s="179"/>
      <c r="AR132" s="179"/>
      <c r="AS132" s="179">
        <v>6</v>
      </c>
      <c r="AT132" s="179"/>
      <c r="AU132" s="184">
        <f>AE132-AI132-AS132</f>
        <v>84</v>
      </c>
      <c r="AV132" s="184"/>
      <c r="AW132" s="183"/>
      <c r="AX132" s="183"/>
      <c r="AY132" s="184"/>
      <c r="AZ132" s="184"/>
      <c r="BA132" s="194"/>
      <c r="BB132" s="194"/>
      <c r="BC132" s="222"/>
      <c r="BD132" s="222"/>
      <c r="BE132" s="194"/>
      <c r="BF132" s="194"/>
      <c r="BG132" s="220"/>
      <c r="BH132" s="221"/>
      <c r="BI132" s="291"/>
      <c r="BJ132" s="183"/>
      <c r="BK132" s="220"/>
      <c r="BL132" s="293"/>
      <c r="BM132" s="352"/>
      <c r="BN132" s="352"/>
      <c r="BO132" s="352"/>
      <c r="BP132" s="352"/>
      <c r="BQ132" s="352"/>
      <c r="BR132" s="352"/>
      <c r="BS132" s="352"/>
      <c r="BT132" s="352"/>
      <c r="BU132" s="352"/>
    </row>
    <row r="133" spans="4:73" s="35" customFormat="1" ht="10.5" customHeight="1">
      <c r="D133" s="128"/>
      <c r="E133" s="128"/>
      <c r="F133" s="128"/>
      <c r="G133" s="154"/>
      <c r="H133" s="155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9"/>
      <c r="V133" s="179"/>
      <c r="W133" s="179"/>
      <c r="X133" s="179"/>
      <c r="Y133" s="179"/>
      <c r="Z133" s="179"/>
      <c r="AA133" s="177"/>
      <c r="AB133" s="177"/>
      <c r="AC133" s="154"/>
      <c r="AD133" s="155"/>
      <c r="AE133" s="179"/>
      <c r="AF133" s="179"/>
      <c r="AG133" s="182"/>
      <c r="AH133" s="182"/>
      <c r="AI133" s="181"/>
      <c r="AJ133" s="181"/>
      <c r="AK133" s="181"/>
      <c r="AL133" s="181"/>
      <c r="AM133" s="181"/>
      <c r="AN133" s="181"/>
      <c r="AO133" s="181"/>
      <c r="AP133" s="181"/>
      <c r="AQ133" s="179"/>
      <c r="AR133" s="179"/>
      <c r="AS133" s="179"/>
      <c r="AT133" s="179"/>
      <c r="AU133" s="195"/>
      <c r="AV133" s="195"/>
      <c r="AW133" s="101"/>
      <c r="AX133" s="102"/>
      <c r="AY133" s="102"/>
      <c r="AZ133" s="106"/>
      <c r="BA133" s="101"/>
      <c r="BB133" s="102"/>
      <c r="BC133" s="102"/>
      <c r="BD133" s="105"/>
      <c r="BE133" s="101"/>
      <c r="BF133" s="102"/>
      <c r="BG133" s="106"/>
      <c r="BH133" s="105"/>
      <c r="BI133" s="72"/>
      <c r="BJ133" s="141"/>
      <c r="BK133" s="106"/>
      <c r="BL133" s="65"/>
      <c r="BM133" s="352"/>
      <c r="BN133" s="352"/>
      <c r="BO133" s="352"/>
      <c r="BP133" s="352"/>
      <c r="BQ133" s="352"/>
      <c r="BR133" s="352"/>
      <c r="BS133" s="352"/>
      <c r="BT133" s="352"/>
      <c r="BU133" s="352"/>
    </row>
    <row r="134" spans="4:73" s="35" customFormat="1" ht="10.5" customHeight="1">
      <c r="D134" s="128"/>
      <c r="E134" s="128"/>
      <c r="F134" s="128"/>
      <c r="G134" s="152">
        <v>21</v>
      </c>
      <c r="H134" s="153"/>
      <c r="I134" s="178" t="s">
        <v>146</v>
      </c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9"/>
      <c r="V134" s="179"/>
      <c r="W134" s="179"/>
      <c r="X134" s="179">
        <v>8</v>
      </c>
      <c r="Y134" s="179"/>
      <c r="Z134" s="179"/>
      <c r="AA134" s="177"/>
      <c r="AB134" s="177"/>
      <c r="AC134" s="152">
        <v>8</v>
      </c>
      <c r="AD134" s="153"/>
      <c r="AE134" s="179">
        <v>120</v>
      </c>
      <c r="AF134" s="179"/>
      <c r="AG134" s="182">
        <v>4</v>
      </c>
      <c r="AH134" s="182"/>
      <c r="AI134" s="181"/>
      <c r="AJ134" s="181"/>
      <c r="AK134" s="181"/>
      <c r="AL134" s="181"/>
      <c r="AM134" s="181"/>
      <c r="AN134" s="181"/>
      <c r="AO134" s="181"/>
      <c r="AP134" s="181"/>
      <c r="AQ134" s="179"/>
      <c r="AR134" s="179"/>
      <c r="AS134" s="179">
        <v>8</v>
      </c>
      <c r="AT134" s="179"/>
      <c r="AU134" s="184">
        <f>AE134-AI134-AS134</f>
        <v>112</v>
      </c>
      <c r="AV134" s="184"/>
      <c r="AW134" s="183"/>
      <c r="AX134" s="183"/>
      <c r="AY134" s="184"/>
      <c r="AZ134" s="184"/>
      <c r="BA134" s="194"/>
      <c r="BB134" s="194"/>
      <c r="BC134" s="222"/>
      <c r="BD134" s="222"/>
      <c r="BE134" s="194"/>
      <c r="BF134" s="194"/>
      <c r="BG134" s="220"/>
      <c r="BH134" s="221"/>
      <c r="BI134" s="291"/>
      <c r="BJ134" s="183"/>
      <c r="BK134" s="220"/>
      <c r="BL134" s="293"/>
      <c r="BM134" s="352"/>
      <c r="BN134" s="352"/>
      <c r="BO134" s="352"/>
      <c r="BP134" s="352"/>
      <c r="BQ134" s="352"/>
      <c r="BR134" s="352"/>
      <c r="BS134" s="352"/>
      <c r="BT134" s="352"/>
      <c r="BU134" s="352"/>
    </row>
    <row r="135" spans="4:73" s="35" customFormat="1" ht="11.25" customHeight="1">
      <c r="D135" s="128"/>
      <c r="E135" s="128"/>
      <c r="F135" s="128"/>
      <c r="G135" s="154">
        <v>23.8333333333333</v>
      </c>
      <c r="H135" s="155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9"/>
      <c r="V135" s="179"/>
      <c r="W135" s="179"/>
      <c r="X135" s="179"/>
      <c r="Y135" s="179"/>
      <c r="Z135" s="179"/>
      <c r="AA135" s="177"/>
      <c r="AB135" s="177"/>
      <c r="AC135" s="154"/>
      <c r="AD135" s="155"/>
      <c r="AE135" s="179"/>
      <c r="AF135" s="179"/>
      <c r="AG135" s="182"/>
      <c r="AH135" s="182"/>
      <c r="AI135" s="181"/>
      <c r="AJ135" s="181"/>
      <c r="AK135" s="181"/>
      <c r="AL135" s="181"/>
      <c r="AM135" s="181"/>
      <c r="AN135" s="181"/>
      <c r="AO135" s="181"/>
      <c r="AP135" s="181"/>
      <c r="AQ135" s="179"/>
      <c r="AR135" s="179"/>
      <c r="AS135" s="179"/>
      <c r="AT135" s="179"/>
      <c r="AU135" s="195"/>
      <c r="AV135" s="195"/>
      <c r="AW135" s="101"/>
      <c r="AX135" s="102"/>
      <c r="AY135" s="102"/>
      <c r="AZ135" s="106"/>
      <c r="BA135" s="101"/>
      <c r="BB135" s="102"/>
      <c r="BC135" s="102"/>
      <c r="BD135" s="105"/>
      <c r="BE135" s="101"/>
      <c r="BF135" s="102"/>
      <c r="BG135" s="106"/>
      <c r="BH135" s="105"/>
      <c r="BI135" s="72"/>
      <c r="BJ135" s="141"/>
      <c r="BK135" s="106"/>
      <c r="BL135" s="65"/>
      <c r="BM135" s="352"/>
      <c r="BN135" s="352"/>
      <c r="BO135" s="352"/>
      <c r="BP135" s="352"/>
      <c r="BQ135" s="352"/>
      <c r="BR135" s="352"/>
      <c r="BS135" s="352"/>
      <c r="BT135" s="352"/>
      <c r="BU135" s="352"/>
    </row>
    <row r="136" spans="4:73" s="35" customFormat="1" ht="10.5" customHeight="1">
      <c r="D136" s="128"/>
      <c r="E136" s="128"/>
      <c r="F136" s="128"/>
      <c r="G136" s="229"/>
      <c r="H136" s="230"/>
      <c r="I136" s="494" t="s">
        <v>147</v>
      </c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229">
        <v>14</v>
      </c>
      <c r="V136" s="500"/>
      <c r="W136" s="230"/>
      <c r="X136" s="229">
        <v>6</v>
      </c>
      <c r="Y136" s="500"/>
      <c r="Z136" s="230"/>
      <c r="AA136" s="356"/>
      <c r="AB136" s="356">
        <v>1</v>
      </c>
      <c r="AC136" s="229">
        <v>5</v>
      </c>
      <c r="AD136" s="230"/>
      <c r="AE136" s="229">
        <f>SUM(AE94:AF135)</f>
        <v>2700</v>
      </c>
      <c r="AF136" s="230"/>
      <c r="AG136" s="229">
        <f>SUM(AG94:AH135)</f>
        <v>90</v>
      </c>
      <c r="AH136" s="230"/>
      <c r="AI136" s="229">
        <f>SUM(AI94:AJ135)</f>
        <v>992</v>
      </c>
      <c r="AJ136" s="230"/>
      <c r="AK136" s="229">
        <f>SUM(AK94:AL135)</f>
        <v>486</v>
      </c>
      <c r="AL136" s="230"/>
      <c r="AM136" s="229">
        <f>SUM(AM94:AN135)</f>
        <v>502</v>
      </c>
      <c r="AN136" s="230"/>
      <c r="AO136" s="229">
        <f>SUM(AO94:AP135)</f>
        <v>0</v>
      </c>
      <c r="AP136" s="230"/>
      <c r="AQ136" s="229">
        <f>SUM(AQ94:AR135)</f>
        <v>0</v>
      </c>
      <c r="AR136" s="230"/>
      <c r="AS136" s="229">
        <f>SUM(AS94:AT135)</f>
        <v>184</v>
      </c>
      <c r="AT136" s="230"/>
      <c r="AU136" s="229">
        <f>SUM(AU94:AV135)</f>
        <v>1568</v>
      </c>
      <c r="AV136" s="230"/>
      <c r="AW136" s="296">
        <f>AW94+AW96+AW98+AW100+AW102+AW104+AW106+AW110+AW112+AW114+AW116+AW118+AW120+AW122+AW124+AW126+AW128+AW132</f>
        <v>0</v>
      </c>
      <c r="AX136" s="297"/>
      <c r="AY136" s="296">
        <f>AY94+AY96+AY98+AY100+AY102+AY104+AY106+AY110+AY112+AY114+AY116+AY118+AY120+AY122+AY124+AY126+AY128+AY132</f>
        <v>4</v>
      </c>
      <c r="AZ136" s="297"/>
      <c r="BA136" s="296">
        <f>BA94+BA96+BA98+BA100+BA102+BA104+BA106+BA110+BA112+BA114+BA116+BA118+BA120+BA122+BA124+BA126+BA128+BA132+BA108</f>
        <v>12</v>
      </c>
      <c r="BB136" s="297"/>
      <c r="BC136" s="296">
        <f>BC94+BC96+BC98+BC100+BC102+BC104+BC106+BC110+BC112+BC114+BC116+BC118+BC120+BC122+BC124+BC126+BC128+BC132</f>
        <v>8</v>
      </c>
      <c r="BD136" s="297"/>
      <c r="BE136" s="296">
        <f>BE94+BE96+BE98+BE100+BE102+BE104+BE106+BE110+BE112+BE114+BE116+BE118+BE120+BE122+BE124+BE126+BE128+BE132</f>
        <v>10.5</v>
      </c>
      <c r="BF136" s="297"/>
      <c r="BG136" s="296">
        <f>BG94+BG96+BG98+BG100+BG102+BG104+BG106+BG110+BG112+BG114+BG116+BG118+BG120+BG122+BG124+BG126+BG128+BG132</f>
        <v>4</v>
      </c>
      <c r="BH136" s="297"/>
      <c r="BI136" s="296">
        <f>BI94+BI96+BI98+BI100+BI102+BI104+BI106+BI110+BI112+BI114+BI116+BI118+BI120+BI122+BI124+BI126+BI128+BI132+BI108</f>
        <v>15</v>
      </c>
      <c r="BJ136" s="297"/>
      <c r="BK136" s="296">
        <f>BK94+BK96+BK98+BK100+BK102+BK104+BK106+BK110+BK112+BK114+BK116+BK118+BK120+BK122+BK124+BK126+BK128+BK132</f>
        <v>4</v>
      </c>
      <c r="BL136" s="297"/>
      <c r="BM136" s="352"/>
      <c r="BN136" s="352"/>
      <c r="BO136" s="352"/>
      <c r="BP136" s="352"/>
      <c r="BQ136" s="352"/>
      <c r="BR136" s="352"/>
      <c r="BS136" s="352"/>
      <c r="BT136" s="352"/>
      <c r="BU136" s="352"/>
    </row>
    <row r="137" spans="4:73" s="35" customFormat="1" ht="10.5" customHeight="1" thickBot="1">
      <c r="D137" s="128"/>
      <c r="E137" s="128"/>
      <c r="F137" s="128"/>
      <c r="G137" s="231"/>
      <c r="H137" s="232"/>
      <c r="I137" s="497"/>
      <c r="J137" s="498"/>
      <c r="K137" s="498"/>
      <c r="L137" s="498"/>
      <c r="M137" s="498"/>
      <c r="N137" s="498"/>
      <c r="O137" s="498"/>
      <c r="P137" s="498"/>
      <c r="Q137" s="498"/>
      <c r="R137" s="498"/>
      <c r="S137" s="498"/>
      <c r="T137" s="499"/>
      <c r="U137" s="231"/>
      <c r="V137" s="501"/>
      <c r="W137" s="232"/>
      <c r="X137" s="231"/>
      <c r="Y137" s="501"/>
      <c r="Z137" s="232"/>
      <c r="AA137" s="357"/>
      <c r="AB137" s="357"/>
      <c r="AC137" s="231"/>
      <c r="AD137" s="232"/>
      <c r="AE137" s="231"/>
      <c r="AF137" s="232"/>
      <c r="AG137" s="231"/>
      <c r="AH137" s="232"/>
      <c r="AI137" s="231"/>
      <c r="AJ137" s="232"/>
      <c r="AK137" s="231"/>
      <c r="AL137" s="232"/>
      <c r="AM137" s="231"/>
      <c r="AN137" s="232"/>
      <c r="AO137" s="231"/>
      <c r="AP137" s="232"/>
      <c r="AQ137" s="231"/>
      <c r="AR137" s="232"/>
      <c r="AS137" s="231"/>
      <c r="AT137" s="232"/>
      <c r="AU137" s="231"/>
      <c r="AV137" s="232"/>
      <c r="AW137" s="58">
        <f>AW133+AW129+AW127+AW125+AW123+AW121+AW119+AW117+AW115+AW113+AW111+AW107+AW105+AW103+AW101+AW99+AW97+AW95+AW135</f>
        <v>0</v>
      </c>
      <c r="AX137" s="58">
        <f>AX133+AX129+AX127+AX125+AX123+AX121+AX119+AX117+AX115+AX113+AX111+AX107+AX105+AX103+AX101+AX99+AX97+AX95+AX135</f>
        <v>0</v>
      </c>
      <c r="AY137" s="58">
        <f>AY133+AY129+AY127+AY125+AY123+AY121+AY119+AY117+AY115+AY113+AY111+AY107+AY105+AY103+AY101+AY99+AY97+AY95+AY135</f>
        <v>34</v>
      </c>
      <c r="AZ137" s="58">
        <f>AZ133+AZ129+AZ127+AZ125+AZ123+AZ121+AZ119+AZ117+AZ115+AZ113+AZ111+AZ107+AZ105+AZ103+AZ101+AZ99+AZ97+AZ95+AZ135</f>
        <v>34</v>
      </c>
      <c r="BA137" s="58">
        <f>BA133+BA129+BA127+BA125+BA123+BA121+BA119+BA117+BA115+BA113+BA111+BA107+BA105+BA103+BA101+BA99+BA97+BA95+BA135+BA109</f>
        <v>108</v>
      </c>
      <c r="BB137" s="58">
        <f>BB133+BB129+BB127+BB125+BB123+BB121+BB119+BB117+BB115+BB113+BB111+BB107+BB105+BB103+BB101+BB99+BB97+BB95+BB135+BB109</f>
        <v>108</v>
      </c>
      <c r="BC137" s="58">
        <f t="shared" ref="BC137:BH137" si="0">BC133+BC129+BC127+BC125+BC123+BC121+BC119+BC117+BC115+BC113+BC111+BC107+BC105+BC103+BC101+BC99+BC97+BC95+BC135</f>
        <v>68</v>
      </c>
      <c r="BD137" s="58">
        <f t="shared" si="0"/>
        <v>68</v>
      </c>
      <c r="BE137" s="58">
        <f t="shared" si="0"/>
        <v>100</v>
      </c>
      <c r="BF137" s="58">
        <f t="shared" si="0"/>
        <v>90</v>
      </c>
      <c r="BG137" s="58">
        <f t="shared" si="0"/>
        <v>34</v>
      </c>
      <c r="BH137" s="58">
        <f t="shared" si="0"/>
        <v>34</v>
      </c>
      <c r="BI137" s="58">
        <f>BI133+BI129+BI127+BI125+BI123+BI121+BI119+BI117+BI115+BI113+BI111+BI107+BI105+BI103+BI101+BI99+BI97+BI95+BI135+BI109</f>
        <v>122</v>
      </c>
      <c r="BJ137" s="58">
        <f>BJ133+BJ129+BJ127+BJ125+BJ123+BJ121+BJ119+BJ117+BJ115+BJ113+BJ111+BJ107+BJ105+BJ103+BJ101+BJ99+BJ97+BJ95+BJ135+BJ109</f>
        <v>148</v>
      </c>
      <c r="BK137" s="58">
        <f>BK133+BK129+BK127+BK125+BK123+BK121+BK119+BK117+BK115+BK113+BK111+BK107+BK105+BK103+BK101+BK99+BK97+BK95+BK135</f>
        <v>20</v>
      </c>
      <c r="BL137" s="58">
        <f>BL133+BL129+BL127+BL125+BL123+BL121+BL119+BL117+BL115+BL113+BL111+BL107+BL105+BL103+BL101+BL99+BL97+BL95+BL135</f>
        <v>20</v>
      </c>
      <c r="BM137" s="352"/>
      <c r="BN137" s="352"/>
      <c r="BO137" s="352"/>
      <c r="BP137" s="352"/>
      <c r="BQ137" s="352"/>
      <c r="BR137" s="352"/>
      <c r="BS137" s="352"/>
      <c r="BT137" s="352"/>
      <c r="BU137" s="352"/>
    </row>
    <row r="138" spans="4:73" s="35" customFormat="1" ht="15.75" customHeight="1" thickBot="1">
      <c r="D138" s="128"/>
      <c r="E138" s="128"/>
      <c r="F138" s="128"/>
      <c r="G138" s="506" t="s">
        <v>148</v>
      </c>
      <c r="H138" s="507"/>
      <c r="I138" s="507"/>
      <c r="J138" s="507"/>
      <c r="K138" s="507"/>
      <c r="L138" s="507"/>
      <c r="M138" s="507"/>
      <c r="N138" s="507"/>
      <c r="O138" s="507"/>
      <c r="P138" s="507"/>
      <c r="Q138" s="507"/>
      <c r="R138" s="507"/>
      <c r="S138" s="507"/>
      <c r="T138" s="507"/>
      <c r="U138" s="507"/>
      <c r="V138" s="507"/>
      <c r="W138" s="507"/>
      <c r="X138" s="507"/>
      <c r="Y138" s="507"/>
      <c r="Z138" s="507"/>
      <c r="AA138" s="507"/>
      <c r="AB138" s="507"/>
      <c r="AC138" s="507"/>
      <c r="AD138" s="507"/>
      <c r="AE138" s="507"/>
      <c r="AF138" s="507"/>
      <c r="AG138" s="507"/>
      <c r="AH138" s="507"/>
      <c r="AI138" s="507"/>
      <c r="AJ138" s="507"/>
      <c r="AK138" s="507"/>
      <c r="AL138" s="507"/>
      <c r="AM138" s="507"/>
      <c r="AN138" s="507"/>
      <c r="AO138" s="507"/>
      <c r="AP138" s="507"/>
      <c r="AQ138" s="507"/>
      <c r="AR138" s="507"/>
      <c r="AS138" s="507"/>
      <c r="AT138" s="507"/>
      <c r="AU138" s="507"/>
      <c r="AV138" s="507"/>
      <c r="AW138" s="507"/>
      <c r="AX138" s="507"/>
      <c r="AY138" s="507"/>
      <c r="AZ138" s="507"/>
      <c r="BA138" s="507"/>
      <c r="BB138" s="507"/>
      <c r="BC138" s="507"/>
      <c r="BD138" s="507"/>
      <c r="BE138" s="507"/>
      <c r="BF138" s="507"/>
      <c r="BG138" s="507"/>
      <c r="BH138" s="507"/>
      <c r="BI138" s="507"/>
      <c r="BJ138" s="507"/>
      <c r="BK138" s="507"/>
      <c r="BL138" s="508"/>
      <c r="BM138" s="347"/>
      <c r="BN138" s="347"/>
      <c r="BO138" s="347"/>
      <c r="BP138" s="347"/>
      <c r="BQ138" s="347"/>
      <c r="BR138" s="347"/>
      <c r="BS138" s="347"/>
      <c r="BT138" s="347"/>
      <c r="BU138" s="347"/>
    </row>
    <row r="139" spans="4:73" s="35" customFormat="1" ht="12.75" customHeight="1">
      <c r="D139" s="128"/>
      <c r="E139" s="128"/>
      <c r="F139" s="128"/>
      <c r="G139" s="152">
        <v>1</v>
      </c>
      <c r="H139" s="153"/>
      <c r="I139" s="198" t="s">
        <v>149</v>
      </c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79"/>
      <c r="V139" s="179"/>
      <c r="W139" s="179"/>
      <c r="X139" s="152">
        <v>3</v>
      </c>
      <c r="Y139" s="180"/>
      <c r="Z139" s="153"/>
      <c r="AA139" s="177"/>
      <c r="AB139" s="177"/>
      <c r="AC139" s="152"/>
      <c r="AD139" s="153"/>
      <c r="AE139" s="179">
        <v>90</v>
      </c>
      <c r="AF139" s="179"/>
      <c r="AG139" s="179">
        <v>3</v>
      </c>
      <c r="AH139" s="179"/>
      <c r="AI139" s="181">
        <v>46</v>
      </c>
      <c r="AJ139" s="181"/>
      <c r="AK139" s="181">
        <v>26</v>
      </c>
      <c r="AL139" s="181"/>
      <c r="AM139" s="181">
        <v>20</v>
      </c>
      <c r="AN139" s="181"/>
      <c r="AO139" s="181"/>
      <c r="AP139" s="181"/>
      <c r="AQ139" s="179"/>
      <c r="AR139" s="179"/>
      <c r="AS139" s="179">
        <v>6</v>
      </c>
      <c r="AT139" s="179"/>
      <c r="AU139" s="184">
        <f>AE139-AI139-AS139</f>
        <v>38</v>
      </c>
      <c r="AV139" s="184"/>
      <c r="AW139" s="223"/>
      <c r="AX139" s="290"/>
      <c r="AY139" s="294"/>
      <c r="AZ139" s="224"/>
      <c r="BA139" s="223">
        <v>2.5</v>
      </c>
      <c r="BB139" s="290"/>
      <c r="BC139" s="504"/>
      <c r="BD139" s="505"/>
      <c r="BE139" s="504"/>
      <c r="BF139" s="505"/>
      <c r="BG139" s="277"/>
      <c r="BH139" s="279"/>
      <c r="BI139" s="280"/>
      <c r="BJ139" s="277"/>
      <c r="BK139" s="277"/>
      <c r="BL139" s="277"/>
      <c r="BM139" s="347"/>
      <c r="BN139" s="347"/>
      <c r="BO139" s="347"/>
      <c r="BP139" s="347"/>
      <c r="BQ139" s="347"/>
      <c r="BR139" s="347"/>
      <c r="BS139" s="347"/>
      <c r="BT139" s="347"/>
      <c r="BU139" s="347"/>
    </row>
    <row r="140" spans="4:73" s="35" customFormat="1" ht="16.5" customHeight="1">
      <c r="D140" s="128"/>
      <c r="E140" s="128"/>
      <c r="F140" s="128"/>
      <c r="G140" s="154"/>
      <c r="H140" s="155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79"/>
      <c r="V140" s="179"/>
      <c r="W140" s="179"/>
      <c r="X140" s="154"/>
      <c r="Y140" s="175"/>
      <c r="Z140" s="155"/>
      <c r="AA140" s="177"/>
      <c r="AB140" s="177"/>
      <c r="AC140" s="154"/>
      <c r="AD140" s="155"/>
      <c r="AE140" s="301"/>
      <c r="AF140" s="301"/>
      <c r="AG140" s="301"/>
      <c r="AH140" s="301"/>
      <c r="AI140" s="300"/>
      <c r="AJ140" s="300"/>
      <c r="AK140" s="300"/>
      <c r="AL140" s="300"/>
      <c r="AM140" s="300"/>
      <c r="AN140" s="300"/>
      <c r="AO140" s="300"/>
      <c r="AP140" s="300"/>
      <c r="AQ140" s="301"/>
      <c r="AR140" s="301"/>
      <c r="AS140" s="301"/>
      <c r="AT140" s="301"/>
      <c r="AU140" s="195"/>
      <c r="AV140" s="195"/>
      <c r="AW140" s="66"/>
      <c r="AX140" s="67"/>
      <c r="AY140" s="134"/>
      <c r="AZ140" s="68"/>
      <c r="BA140" s="66">
        <v>26</v>
      </c>
      <c r="BB140" s="67">
        <v>20</v>
      </c>
      <c r="BC140" s="72"/>
      <c r="BD140" s="109"/>
      <c r="BE140" s="72"/>
      <c r="BF140" s="109"/>
      <c r="BG140" s="104"/>
      <c r="BH140" s="117"/>
      <c r="BI140" s="116"/>
      <c r="BJ140" s="104"/>
      <c r="BK140" s="104"/>
      <c r="BL140" s="104"/>
      <c r="BM140" s="347"/>
      <c r="BN140" s="347"/>
      <c r="BO140" s="347"/>
      <c r="BP140" s="347"/>
      <c r="BQ140" s="347"/>
      <c r="BR140" s="347"/>
      <c r="BS140" s="347"/>
      <c r="BT140" s="347"/>
      <c r="BU140" s="347"/>
    </row>
    <row r="141" spans="4:73" s="35" customFormat="1" ht="16.5" customHeight="1">
      <c r="D141" s="128"/>
      <c r="E141" s="128"/>
      <c r="F141" s="128"/>
      <c r="G141" s="152">
        <v>2</v>
      </c>
      <c r="H141" s="153"/>
      <c r="I141" s="204" t="s">
        <v>150</v>
      </c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179"/>
      <c r="V141" s="179"/>
      <c r="W141" s="179"/>
      <c r="X141" s="152">
        <v>5</v>
      </c>
      <c r="Y141" s="180"/>
      <c r="Z141" s="153"/>
      <c r="AA141" s="177"/>
      <c r="AB141" s="177"/>
      <c r="AC141" s="152"/>
      <c r="AD141" s="153"/>
      <c r="AE141" s="179">
        <v>120</v>
      </c>
      <c r="AF141" s="179"/>
      <c r="AG141" s="179">
        <v>4</v>
      </c>
      <c r="AH141" s="179"/>
      <c r="AI141" s="181">
        <v>54</v>
      </c>
      <c r="AJ141" s="181"/>
      <c r="AK141" s="181">
        <v>32</v>
      </c>
      <c r="AL141" s="181"/>
      <c r="AM141" s="181">
        <v>22</v>
      </c>
      <c r="AN141" s="181"/>
      <c r="AO141" s="181"/>
      <c r="AP141" s="181"/>
      <c r="AQ141" s="179"/>
      <c r="AR141" s="179"/>
      <c r="AS141" s="179">
        <v>8</v>
      </c>
      <c r="AT141" s="179"/>
      <c r="AU141" s="184">
        <f>AE141-AI141-AS141</f>
        <v>58</v>
      </c>
      <c r="AV141" s="184"/>
      <c r="AW141" s="223"/>
      <c r="AX141" s="290"/>
      <c r="AY141" s="289"/>
      <c r="AZ141" s="224"/>
      <c r="BA141" s="223"/>
      <c r="BB141" s="290"/>
      <c r="BC141" s="289"/>
      <c r="BD141" s="184"/>
      <c r="BE141" s="223">
        <v>3</v>
      </c>
      <c r="BF141" s="287"/>
      <c r="BG141" s="226"/>
      <c r="BH141" s="283"/>
      <c r="BI141" s="278"/>
      <c r="BJ141" s="177"/>
      <c r="BK141" s="177"/>
      <c r="BL141" s="177"/>
      <c r="BM141" s="347"/>
      <c r="BN141" s="347"/>
      <c r="BO141" s="347"/>
      <c r="BP141" s="347"/>
      <c r="BQ141" s="347"/>
      <c r="BR141" s="347"/>
      <c r="BS141" s="347"/>
      <c r="BT141" s="347"/>
      <c r="BU141" s="347"/>
    </row>
    <row r="142" spans="4:73" s="35" customFormat="1" ht="12.75" customHeight="1">
      <c r="D142" s="128"/>
      <c r="E142" s="128"/>
      <c r="F142" s="128"/>
      <c r="G142" s="154"/>
      <c r="H142" s="155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179"/>
      <c r="V142" s="179"/>
      <c r="W142" s="179"/>
      <c r="X142" s="154"/>
      <c r="Y142" s="175"/>
      <c r="Z142" s="155"/>
      <c r="AA142" s="177"/>
      <c r="AB142" s="177"/>
      <c r="AC142" s="154"/>
      <c r="AD142" s="155"/>
      <c r="AE142" s="301"/>
      <c r="AF142" s="301"/>
      <c r="AG142" s="301"/>
      <c r="AH142" s="301"/>
      <c r="AI142" s="300"/>
      <c r="AJ142" s="300"/>
      <c r="AK142" s="300"/>
      <c r="AL142" s="300"/>
      <c r="AM142" s="300"/>
      <c r="AN142" s="300"/>
      <c r="AO142" s="300"/>
      <c r="AP142" s="300"/>
      <c r="AQ142" s="301"/>
      <c r="AR142" s="301"/>
      <c r="AS142" s="301"/>
      <c r="AT142" s="301"/>
      <c r="AU142" s="195"/>
      <c r="AV142" s="195"/>
      <c r="AW142" s="107"/>
      <c r="AX142" s="65"/>
      <c r="AY142" s="140"/>
      <c r="AZ142" s="108"/>
      <c r="BA142" s="107"/>
      <c r="BB142" s="65"/>
      <c r="BC142" s="140"/>
      <c r="BD142" s="106"/>
      <c r="BE142" s="107">
        <v>32</v>
      </c>
      <c r="BF142" s="65">
        <v>22</v>
      </c>
      <c r="BG142" s="103"/>
      <c r="BH142" s="71"/>
      <c r="BI142" s="116"/>
      <c r="BJ142" s="104"/>
      <c r="BK142" s="104"/>
      <c r="BL142" s="104"/>
      <c r="BM142" s="347"/>
      <c r="BN142" s="347"/>
      <c r="BO142" s="347"/>
      <c r="BP142" s="347"/>
      <c r="BQ142" s="347"/>
      <c r="BR142" s="347"/>
      <c r="BS142" s="347"/>
      <c r="BT142" s="347"/>
      <c r="BU142" s="347"/>
    </row>
    <row r="143" spans="4:73" s="35" customFormat="1" ht="16.5" customHeight="1">
      <c r="D143" s="128"/>
      <c r="E143" s="128"/>
      <c r="F143" s="128"/>
      <c r="G143" s="152">
        <v>3</v>
      </c>
      <c r="H143" s="153"/>
      <c r="I143" s="205" t="s">
        <v>151</v>
      </c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5"/>
      <c r="U143" s="179"/>
      <c r="V143" s="179"/>
      <c r="W143" s="179"/>
      <c r="X143" s="179">
        <v>8</v>
      </c>
      <c r="Y143" s="179"/>
      <c r="Z143" s="179"/>
      <c r="AA143" s="177"/>
      <c r="AB143" s="177"/>
      <c r="AC143" s="152"/>
      <c r="AD143" s="153"/>
      <c r="AE143" s="179">
        <v>120</v>
      </c>
      <c r="AF143" s="179"/>
      <c r="AG143" s="179">
        <v>4</v>
      </c>
      <c r="AH143" s="179"/>
      <c r="AI143" s="181">
        <v>36</v>
      </c>
      <c r="AJ143" s="181"/>
      <c r="AK143" s="181">
        <v>16</v>
      </c>
      <c r="AL143" s="181"/>
      <c r="AM143" s="181">
        <v>20</v>
      </c>
      <c r="AN143" s="181"/>
      <c r="AO143" s="181"/>
      <c r="AP143" s="181"/>
      <c r="AQ143" s="179"/>
      <c r="AR143" s="179"/>
      <c r="AS143" s="179">
        <v>8</v>
      </c>
      <c r="AT143" s="179"/>
      <c r="AU143" s="184">
        <f>AE143-AI143-AS143</f>
        <v>76</v>
      </c>
      <c r="AV143" s="184"/>
      <c r="AW143" s="194"/>
      <c r="AX143" s="194"/>
      <c r="AY143" s="184"/>
      <c r="AZ143" s="184"/>
      <c r="BA143" s="194"/>
      <c r="BB143" s="194"/>
      <c r="BC143" s="222"/>
      <c r="BD143" s="184"/>
      <c r="BE143" s="223"/>
      <c r="BF143" s="290"/>
      <c r="BG143" s="288"/>
      <c r="BH143" s="299"/>
      <c r="BI143" s="291"/>
      <c r="BJ143" s="183"/>
      <c r="BK143" s="291">
        <v>3.5</v>
      </c>
      <c r="BL143" s="193"/>
      <c r="BM143" s="347"/>
      <c r="BN143" s="347"/>
      <c r="BO143" s="347"/>
      <c r="BP143" s="347"/>
      <c r="BQ143" s="347"/>
      <c r="BR143" s="347"/>
      <c r="BS143" s="347"/>
      <c r="BT143" s="347"/>
      <c r="BU143" s="347"/>
    </row>
    <row r="144" spans="4:73" s="35" customFormat="1" ht="14.25" customHeight="1">
      <c r="D144" s="128"/>
      <c r="E144" s="128"/>
      <c r="F144" s="128"/>
      <c r="G144" s="154"/>
      <c r="H144" s="155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79"/>
      <c r="V144" s="179"/>
      <c r="W144" s="179"/>
      <c r="X144" s="179"/>
      <c r="Y144" s="179"/>
      <c r="Z144" s="179"/>
      <c r="AA144" s="177"/>
      <c r="AB144" s="177"/>
      <c r="AC144" s="154"/>
      <c r="AD144" s="155"/>
      <c r="AE144" s="179"/>
      <c r="AF144" s="179"/>
      <c r="AG144" s="179"/>
      <c r="AH144" s="179"/>
      <c r="AI144" s="181"/>
      <c r="AJ144" s="181"/>
      <c r="AK144" s="181"/>
      <c r="AL144" s="181"/>
      <c r="AM144" s="181"/>
      <c r="AN144" s="181"/>
      <c r="AO144" s="181"/>
      <c r="AP144" s="181"/>
      <c r="AQ144" s="179"/>
      <c r="AR144" s="179"/>
      <c r="AS144" s="179"/>
      <c r="AT144" s="179"/>
      <c r="AU144" s="195"/>
      <c r="AV144" s="195"/>
      <c r="AW144" s="101"/>
      <c r="AX144" s="102"/>
      <c r="AY144" s="102"/>
      <c r="AZ144" s="106"/>
      <c r="BA144" s="101"/>
      <c r="BB144" s="102"/>
      <c r="BC144" s="102"/>
      <c r="BD144" s="106"/>
      <c r="BE144" s="107"/>
      <c r="BF144" s="65"/>
      <c r="BG144" s="140"/>
      <c r="BH144" s="108"/>
      <c r="BI144" s="72"/>
      <c r="BJ144" s="141"/>
      <c r="BK144" s="72">
        <v>16</v>
      </c>
      <c r="BL144" s="89">
        <v>20</v>
      </c>
      <c r="BM144" s="347"/>
      <c r="BN144" s="347"/>
      <c r="BO144" s="347"/>
      <c r="BP144" s="347"/>
      <c r="BQ144" s="347"/>
      <c r="BR144" s="347"/>
      <c r="BS144" s="347"/>
      <c r="BT144" s="347"/>
      <c r="BU144" s="347"/>
    </row>
    <row r="145" spans="4:73" s="35" customFormat="1" ht="18" customHeight="1">
      <c r="D145" s="128"/>
      <c r="E145" s="128"/>
      <c r="F145" s="128"/>
      <c r="G145" s="152">
        <v>4</v>
      </c>
      <c r="H145" s="153"/>
      <c r="I145" s="198" t="s">
        <v>152</v>
      </c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79"/>
      <c r="V145" s="179"/>
      <c r="W145" s="179"/>
      <c r="X145" s="152">
        <v>8</v>
      </c>
      <c r="Y145" s="180"/>
      <c r="Z145" s="153"/>
      <c r="AA145" s="177"/>
      <c r="AB145" s="177"/>
      <c r="AC145" s="152"/>
      <c r="AD145" s="153"/>
      <c r="AE145" s="179">
        <v>120</v>
      </c>
      <c r="AF145" s="179"/>
      <c r="AG145" s="179">
        <v>4</v>
      </c>
      <c r="AH145" s="179"/>
      <c r="AI145" s="181">
        <v>36</v>
      </c>
      <c r="AJ145" s="181"/>
      <c r="AK145" s="181">
        <v>16</v>
      </c>
      <c r="AL145" s="181"/>
      <c r="AM145" s="181">
        <v>20</v>
      </c>
      <c r="AN145" s="181"/>
      <c r="AO145" s="181"/>
      <c r="AP145" s="181"/>
      <c r="AQ145" s="179"/>
      <c r="AR145" s="179"/>
      <c r="AS145" s="179">
        <v>8</v>
      </c>
      <c r="AT145" s="179"/>
      <c r="AU145" s="184">
        <f>AE145-AI145-AS145</f>
        <v>76</v>
      </c>
      <c r="AV145" s="184"/>
      <c r="AW145" s="194"/>
      <c r="AX145" s="194"/>
      <c r="AY145" s="184"/>
      <c r="AZ145" s="184"/>
      <c r="BA145" s="194"/>
      <c r="BB145" s="194"/>
      <c r="BC145" s="222"/>
      <c r="BD145" s="184"/>
      <c r="BE145" s="223"/>
      <c r="BF145" s="194"/>
      <c r="BG145" s="222"/>
      <c r="BH145" s="224"/>
      <c r="BI145" s="225"/>
      <c r="BJ145" s="226"/>
      <c r="BK145" s="233">
        <v>3.5</v>
      </c>
      <c r="BL145" s="193"/>
      <c r="BM145" s="347"/>
      <c r="BN145" s="347"/>
      <c r="BO145" s="347"/>
      <c r="BP145" s="347"/>
      <c r="BQ145" s="347"/>
      <c r="BR145" s="347"/>
      <c r="BS145" s="347"/>
      <c r="BT145" s="347"/>
      <c r="BU145" s="347"/>
    </row>
    <row r="146" spans="4:73" s="35" customFormat="1" ht="15.75" customHeight="1">
      <c r="D146" s="128"/>
      <c r="E146" s="128"/>
      <c r="F146" s="128"/>
      <c r="G146" s="154"/>
      <c r="H146" s="155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79"/>
      <c r="V146" s="179"/>
      <c r="W146" s="179"/>
      <c r="X146" s="154"/>
      <c r="Y146" s="175"/>
      <c r="Z146" s="155"/>
      <c r="AA146" s="177"/>
      <c r="AB146" s="177"/>
      <c r="AC146" s="154"/>
      <c r="AD146" s="155"/>
      <c r="AE146" s="179"/>
      <c r="AF146" s="179"/>
      <c r="AG146" s="179"/>
      <c r="AH146" s="179"/>
      <c r="AI146" s="181"/>
      <c r="AJ146" s="181"/>
      <c r="AK146" s="181"/>
      <c r="AL146" s="181"/>
      <c r="AM146" s="181"/>
      <c r="AN146" s="181"/>
      <c r="AO146" s="181"/>
      <c r="AP146" s="181"/>
      <c r="AQ146" s="179"/>
      <c r="AR146" s="179"/>
      <c r="AS146" s="179"/>
      <c r="AT146" s="179"/>
      <c r="AU146" s="195"/>
      <c r="AV146" s="195"/>
      <c r="AW146" s="101"/>
      <c r="AX146" s="102"/>
      <c r="AY146" s="102"/>
      <c r="AZ146" s="106"/>
      <c r="BA146" s="101"/>
      <c r="BB146" s="102"/>
      <c r="BC146" s="102"/>
      <c r="BD146" s="106"/>
      <c r="BE146" s="107"/>
      <c r="BF146" s="102"/>
      <c r="BG146" s="102"/>
      <c r="BH146" s="108"/>
      <c r="BI146" s="116"/>
      <c r="BJ146" s="104"/>
      <c r="BK146" s="140">
        <v>16</v>
      </c>
      <c r="BL146" s="65">
        <v>20</v>
      </c>
      <c r="BM146" s="347"/>
      <c r="BN146" s="347"/>
      <c r="BO146" s="347"/>
      <c r="BP146" s="347"/>
      <c r="BQ146" s="347"/>
      <c r="BR146" s="347"/>
      <c r="BS146" s="347"/>
      <c r="BT146" s="347"/>
      <c r="BU146" s="347"/>
    </row>
    <row r="147" spans="4:73" s="35" customFormat="1" ht="13.5" customHeight="1">
      <c r="D147" s="128"/>
      <c r="E147" s="128"/>
      <c r="F147" s="128"/>
      <c r="G147" s="152">
        <v>5</v>
      </c>
      <c r="H147" s="153"/>
      <c r="I147" s="206" t="s">
        <v>153</v>
      </c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5"/>
      <c r="V147" s="207"/>
      <c r="W147" s="208"/>
      <c r="X147" s="195">
        <v>5</v>
      </c>
      <c r="Y147" s="207"/>
      <c r="Z147" s="208"/>
      <c r="AA147" s="177"/>
      <c r="AB147" s="177"/>
      <c r="AC147" s="152"/>
      <c r="AD147" s="153"/>
      <c r="AE147" s="195">
        <v>150</v>
      </c>
      <c r="AF147" s="208"/>
      <c r="AG147" s="195">
        <v>5</v>
      </c>
      <c r="AH147" s="208"/>
      <c r="AI147" s="273">
        <v>72</v>
      </c>
      <c r="AJ147" s="274"/>
      <c r="AK147" s="273">
        <v>36</v>
      </c>
      <c r="AL147" s="274"/>
      <c r="AM147" s="273">
        <v>36</v>
      </c>
      <c r="AN147" s="274"/>
      <c r="AO147" s="273"/>
      <c r="AP147" s="274"/>
      <c r="AQ147" s="195"/>
      <c r="AR147" s="208"/>
      <c r="AS147" s="195">
        <v>10</v>
      </c>
      <c r="AT147" s="208"/>
      <c r="AU147" s="184">
        <f>AE147-AI147-AS147</f>
        <v>68</v>
      </c>
      <c r="AV147" s="184"/>
      <c r="AW147" s="287"/>
      <c r="AX147" s="288"/>
      <c r="AY147" s="184"/>
      <c r="AZ147" s="289"/>
      <c r="BA147" s="287"/>
      <c r="BB147" s="288"/>
      <c r="BC147" s="184"/>
      <c r="BD147" s="294"/>
      <c r="BE147" s="295">
        <v>4</v>
      </c>
      <c r="BF147" s="281"/>
      <c r="BG147" s="177"/>
      <c r="BH147" s="292"/>
      <c r="BI147" s="225"/>
      <c r="BJ147" s="226"/>
      <c r="BK147" s="281"/>
      <c r="BL147" s="282"/>
      <c r="BM147" s="347"/>
      <c r="BN147" s="347"/>
      <c r="BO147" s="347"/>
      <c r="BP147" s="347"/>
      <c r="BQ147" s="347"/>
      <c r="BR147" s="347"/>
      <c r="BS147" s="347"/>
      <c r="BT147" s="347"/>
      <c r="BU147" s="347"/>
    </row>
    <row r="148" spans="4:73" s="35" customFormat="1" ht="12.75" customHeight="1">
      <c r="D148" s="128"/>
      <c r="E148" s="128"/>
      <c r="F148" s="128"/>
      <c r="G148" s="154"/>
      <c r="H148" s="155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209"/>
      <c r="V148" s="210"/>
      <c r="W148" s="211"/>
      <c r="X148" s="209"/>
      <c r="Y148" s="210"/>
      <c r="Z148" s="211"/>
      <c r="AA148" s="177"/>
      <c r="AB148" s="177"/>
      <c r="AC148" s="154"/>
      <c r="AD148" s="155"/>
      <c r="AE148" s="209"/>
      <c r="AF148" s="211"/>
      <c r="AG148" s="209"/>
      <c r="AH148" s="211"/>
      <c r="AI148" s="275"/>
      <c r="AJ148" s="276"/>
      <c r="AK148" s="275"/>
      <c r="AL148" s="276"/>
      <c r="AM148" s="275"/>
      <c r="AN148" s="276"/>
      <c r="AO148" s="275"/>
      <c r="AP148" s="276"/>
      <c r="AQ148" s="209"/>
      <c r="AR148" s="211"/>
      <c r="AS148" s="209"/>
      <c r="AT148" s="211"/>
      <c r="AU148" s="195"/>
      <c r="AV148" s="195"/>
      <c r="AW148" s="101"/>
      <c r="AX148" s="140"/>
      <c r="AY148" s="106"/>
      <c r="AZ148" s="105"/>
      <c r="BA148" s="101"/>
      <c r="BB148" s="140"/>
      <c r="BC148" s="106"/>
      <c r="BD148" s="106"/>
      <c r="BE148" s="73">
        <v>36</v>
      </c>
      <c r="BF148" s="65">
        <v>36</v>
      </c>
      <c r="BG148" s="104"/>
      <c r="BH148" s="117"/>
      <c r="BI148" s="116"/>
      <c r="BJ148" s="104"/>
      <c r="BK148" s="142"/>
      <c r="BL148" s="65"/>
      <c r="BM148" s="347"/>
      <c r="BN148" s="347"/>
      <c r="BO148" s="347"/>
      <c r="BP148" s="347"/>
      <c r="BQ148" s="347"/>
      <c r="BR148" s="347"/>
      <c r="BS148" s="347"/>
      <c r="BT148" s="347"/>
      <c r="BU148" s="347"/>
    </row>
    <row r="149" spans="4:73" s="35" customFormat="1" ht="15.75" customHeight="1">
      <c r="D149" s="128"/>
      <c r="E149" s="128"/>
      <c r="F149" s="128"/>
      <c r="G149" s="152">
        <v>6</v>
      </c>
      <c r="H149" s="153"/>
      <c r="I149" s="199" t="s">
        <v>154</v>
      </c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79"/>
      <c r="V149" s="179"/>
      <c r="W149" s="179"/>
      <c r="X149" s="179">
        <v>8</v>
      </c>
      <c r="Y149" s="179"/>
      <c r="Z149" s="179"/>
      <c r="AA149" s="177"/>
      <c r="AB149" s="177"/>
      <c r="AC149" s="179"/>
      <c r="AD149" s="179"/>
      <c r="AE149" s="179">
        <v>120</v>
      </c>
      <c r="AF149" s="179"/>
      <c r="AG149" s="179">
        <v>4</v>
      </c>
      <c r="AH149" s="179"/>
      <c r="AI149" s="181">
        <v>36</v>
      </c>
      <c r="AJ149" s="181"/>
      <c r="AK149" s="181">
        <v>16</v>
      </c>
      <c r="AL149" s="181"/>
      <c r="AM149" s="181">
        <v>20</v>
      </c>
      <c r="AN149" s="181"/>
      <c r="AO149" s="181"/>
      <c r="AP149" s="181"/>
      <c r="AQ149" s="179"/>
      <c r="AR149" s="179"/>
      <c r="AS149" s="179">
        <v>8</v>
      </c>
      <c r="AT149" s="179"/>
      <c r="AU149" s="184">
        <f>AE149-AI149-AS149</f>
        <v>76</v>
      </c>
      <c r="AV149" s="184"/>
      <c r="AW149" s="194"/>
      <c r="AX149" s="194"/>
      <c r="AY149" s="222"/>
      <c r="AZ149" s="222"/>
      <c r="BA149" s="194"/>
      <c r="BB149" s="194"/>
      <c r="BC149" s="222"/>
      <c r="BD149" s="184"/>
      <c r="BE149" s="223"/>
      <c r="BF149" s="194"/>
      <c r="BG149" s="222"/>
      <c r="BH149" s="224"/>
      <c r="BI149" s="225"/>
      <c r="BJ149" s="226"/>
      <c r="BK149" s="221">
        <v>3.5</v>
      </c>
      <c r="BL149" s="227"/>
      <c r="BM149" s="347"/>
      <c r="BN149" s="347"/>
      <c r="BO149" s="347"/>
      <c r="BP149" s="347"/>
      <c r="BQ149" s="347"/>
      <c r="BR149" s="347"/>
      <c r="BS149" s="347"/>
      <c r="BT149" s="347"/>
      <c r="BU149" s="347"/>
    </row>
    <row r="150" spans="4:73" s="35" customFormat="1" ht="13.5" customHeight="1" thickBot="1">
      <c r="D150" s="128"/>
      <c r="E150" s="128"/>
      <c r="F150" s="128"/>
      <c r="G150" s="154"/>
      <c r="H150" s="155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79"/>
      <c r="V150" s="179"/>
      <c r="W150" s="179"/>
      <c r="X150" s="179"/>
      <c r="Y150" s="179"/>
      <c r="Z150" s="179"/>
      <c r="AA150" s="177"/>
      <c r="AB150" s="177"/>
      <c r="AC150" s="179"/>
      <c r="AD150" s="179"/>
      <c r="AE150" s="179"/>
      <c r="AF150" s="179"/>
      <c r="AG150" s="179"/>
      <c r="AH150" s="179"/>
      <c r="AI150" s="181"/>
      <c r="AJ150" s="181"/>
      <c r="AK150" s="181"/>
      <c r="AL150" s="181"/>
      <c r="AM150" s="181"/>
      <c r="AN150" s="181"/>
      <c r="AO150" s="181"/>
      <c r="AP150" s="181"/>
      <c r="AQ150" s="179"/>
      <c r="AR150" s="179"/>
      <c r="AS150" s="179"/>
      <c r="AT150" s="179"/>
      <c r="AU150" s="195"/>
      <c r="AV150" s="195"/>
      <c r="AW150" s="101"/>
      <c r="AX150" s="102"/>
      <c r="AY150" s="102"/>
      <c r="AZ150" s="105"/>
      <c r="BA150" s="101"/>
      <c r="BB150" s="102"/>
      <c r="BC150" s="102"/>
      <c r="BD150" s="106"/>
      <c r="BE150" s="74"/>
      <c r="BF150" s="75"/>
      <c r="BG150" s="75"/>
      <c r="BH150" s="76"/>
      <c r="BI150" s="54"/>
      <c r="BJ150" s="55"/>
      <c r="BK150" s="77">
        <v>16</v>
      </c>
      <c r="BL150" s="90">
        <v>20</v>
      </c>
      <c r="BM150" s="347"/>
      <c r="BN150" s="347"/>
      <c r="BO150" s="347"/>
      <c r="BP150" s="347"/>
      <c r="BQ150" s="347"/>
      <c r="BR150" s="347"/>
      <c r="BS150" s="347"/>
      <c r="BT150" s="347"/>
      <c r="BU150" s="347"/>
    </row>
    <row r="151" spans="4:73" s="35" customFormat="1" ht="12" customHeight="1">
      <c r="D151" s="128"/>
      <c r="E151" s="128"/>
      <c r="F151" s="128"/>
      <c r="G151" s="152">
        <v>7</v>
      </c>
      <c r="H151" s="153"/>
      <c r="I151" s="198" t="s">
        <v>155</v>
      </c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79"/>
      <c r="V151" s="179"/>
      <c r="W151" s="179"/>
      <c r="X151" s="179">
        <v>6</v>
      </c>
      <c r="Y151" s="179"/>
      <c r="Z151" s="179"/>
      <c r="AA151" s="177"/>
      <c r="AB151" s="177"/>
      <c r="AC151" s="179"/>
      <c r="AD151" s="179"/>
      <c r="AE151" s="179">
        <v>150</v>
      </c>
      <c r="AF151" s="179"/>
      <c r="AG151" s="179">
        <v>5</v>
      </c>
      <c r="AH151" s="179"/>
      <c r="AI151" s="181">
        <v>68</v>
      </c>
      <c r="AJ151" s="181"/>
      <c r="AK151" s="181">
        <v>34</v>
      </c>
      <c r="AL151" s="181"/>
      <c r="AM151" s="181">
        <v>34</v>
      </c>
      <c r="AN151" s="181"/>
      <c r="AO151" s="181"/>
      <c r="AP151" s="181"/>
      <c r="AQ151" s="179"/>
      <c r="AR151" s="179"/>
      <c r="AS151" s="179">
        <v>10</v>
      </c>
      <c r="AT151" s="179"/>
      <c r="AU151" s="184">
        <f>AE151-AI151-AS151</f>
        <v>72</v>
      </c>
      <c r="AV151" s="184"/>
      <c r="AW151" s="194"/>
      <c r="AX151" s="194"/>
      <c r="AY151" s="222"/>
      <c r="AZ151" s="222"/>
      <c r="BA151" s="194"/>
      <c r="BB151" s="194"/>
      <c r="BC151" s="222"/>
      <c r="BD151" s="184"/>
      <c r="BE151" s="223"/>
      <c r="BF151" s="194"/>
      <c r="BG151" s="222">
        <v>4</v>
      </c>
      <c r="BH151" s="224"/>
      <c r="BI151" s="225"/>
      <c r="BJ151" s="226"/>
      <c r="BK151" s="221"/>
      <c r="BL151" s="227"/>
      <c r="BM151" s="347"/>
      <c r="BN151" s="347"/>
      <c r="BO151" s="347"/>
      <c r="BP151" s="347"/>
      <c r="BQ151" s="347"/>
      <c r="BR151" s="347"/>
      <c r="BS151" s="347"/>
      <c r="BT151" s="347"/>
      <c r="BU151" s="347"/>
    </row>
    <row r="152" spans="4:73" s="35" customFormat="1" ht="12" customHeight="1" thickBot="1">
      <c r="D152" s="128"/>
      <c r="E152" s="128"/>
      <c r="F152" s="128"/>
      <c r="G152" s="154"/>
      <c r="H152" s="155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79"/>
      <c r="V152" s="179"/>
      <c r="W152" s="179"/>
      <c r="X152" s="179"/>
      <c r="Y152" s="179"/>
      <c r="Z152" s="179"/>
      <c r="AA152" s="177"/>
      <c r="AB152" s="177"/>
      <c r="AC152" s="179"/>
      <c r="AD152" s="179"/>
      <c r="AE152" s="179"/>
      <c r="AF152" s="179"/>
      <c r="AG152" s="179"/>
      <c r="AH152" s="179"/>
      <c r="AI152" s="181"/>
      <c r="AJ152" s="181"/>
      <c r="AK152" s="181"/>
      <c r="AL152" s="181"/>
      <c r="AM152" s="181"/>
      <c r="AN152" s="181"/>
      <c r="AO152" s="181"/>
      <c r="AP152" s="181"/>
      <c r="AQ152" s="179"/>
      <c r="AR152" s="179"/>
      <c r="AS152" s="179"/>
      <c r="AT152" s="179"/>
      <c r="AU152" s="195"/>
      <c r="AV152" s="195"/>
      <c r="AW152" s="101"/>
      <c r="AX152" s="102"/>
      <c r="AY152" s="102"/>
      <c r="AZ152" s="105"/>
      <c r="BA152" s="101"/>
      <c r="BB152" s="102"/>
      <c r="BC152" s="102"/>
      <c r="BD152" s="106"/>
      <c r="BE152" s="74"/>
      <c r="BF152" s="75"/>
      <c r="BG152" s="75">
        <v>34</v>
      </c>
      <c r="BH152" s="76">
        <v>34</v>
      </c>
      <c r="BI152" s="54"/>
      <c r="BJ152" s="55"/>
      <c r="BK152" s="77"/>
      <c r="BL152" s="90"/>
      <c r="BM152" s="347"/>
      <c r="BN152" s="347"/>
      <c r="BO152" s="347"/>
      <c r="BP152" s="347"/>
      <c r="BQ152" s="347"/>
      <c r="BR152" s="347"/>
      <c r="BS152" s="347"/>
      <c r="BT152" s="347"/>
      <c r="BU152" s="347"/>
    </row>
    <row r="153" spans="4:73" s="35" customFormat="1" ht="15" customHeight="1">
      <c r="D153" s="128"/>
      <c r="E153" s="128"/>
      <c r="F153" s="128"/>
      <c r="G153" s="152">
        <v>8</v>
      </c>
      <c r="H153" s="153"/>
      <c r="I153" s="204" t="s">
        <v>156</v>
      </c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313"/>
      <c r="V153" s="313"/>
      <c r="W153" s="313"/>
      <c r="X153" s="313">
        <v>7</v>
      </c>
      <c r="Y153" s="313"/>
      <c r="Z153" s="313"/>
      <c r="AA153" s="177"/>
      <c r="AB153" s="177"/>
      <c r="AC153" s="313"/>
      <c r="AD153" s="313"/>
      <c r="AE153" s="313">
        <v>180</v>
      </c>
      <c r="AF153" s="313"/>
      <c r="AG153" s="313">
        <v>6</v>
      </c>
      <c r="AH153" s="313"/>
      <c r="AI153" s="181">
        <v>90</v>
      </c>
      <c r="AJ153" s="181"/>
      <c r="AK153" s="181">
        <v>46</v>
      </c>
      <c r="AL153" s="181"/>
      <c r="AM153" s="181">
        <v>44</v>
      </c>
      <c r="AN153" s="181"/>
      <c r="AO153" s="181"/>
      <c r="AP153" s="181"/>
      <c r="AQ153" s="179"/>
      <c r="AR153" s="179"/>
      <c r="AS153" s="179">
        <v>12</v>
      </c>
      <c r="AT153" s="179"/>
      <c r="AU153" s="184">
        <f>AE153-AI153-AS153</f>
        <v>78</v>
      </c>
      <c r="AV153" s="184"/>
      <c r="AW153" s="194"/>
      <c r="AX153" s="194"/>
      <c r="AY153" s="184"/>
      <c r="AZ153" s="184"/>
      <c r="BA153" s="194"/>
      <c r="BB153" s="194"/>
      <c r="BC153" s="222"/>
      <c r="BD153" s="184"/>
      <c r="BE153" s="280"/>
      <c r="BF153" s="277"/>
      <c r="BG153" s="277"/>
      <c r="BH153" s="279"/>
      <c r="BI153" s="502">
        <v>5</v>
      </c>
      <c r="BJ153" s="503"/>
      <c r="BK153" s="277"/>
      <c r="BL153" s="277"/>
      <c r="BM153" s="347"/>
      <c r="BN153" s="347"/>
      <c r="BO153" s="347"/>
      <c r="BP153" s="347"/>
      <c r="BQ153" s="347"/>
      <c r="BR153" s="347"/>
      <c r="BS153" s="347"/>
      <c r="BT153" s="347"/>
      <c r="BU153" s="347"/>
    </row>
    <row r="154" spans="4:73" s="35" customFormat="1" ht="11.25" customHeight="1">
      <c r="D154" s="128"/>
      <c r="E154" s="128"/>
      <c r="F154" s="128"/>
      <c r="G154" s="154"/>
      <c r="H154" s="155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179"/>
      <c r="V154" s="179"/>
      <c r="W154" s="179"/>
      <c r="X154" s="179"/>
      <c r="Y154" s="179"/>
      <c r="Z154" s="179"/>
      <c r="AA154" s="177"/>
      <c r="AB154" s="177"/>
      <c r="AC154" s="179"/>
      <c r="AD154" s="179"/>
      <c r="AE154" s="179"/>
      <c r="AF154" s="179"/>
      <c r="AG154" s="179"/>
      <c r="AH154" s="179"/>
      <c r="AI154" s="181"/>
      <c r="AJ154" s="181"/>
      <c r="AK154" s="181"/>
      <c r="AL154" s="181"/>
      <c r="AM154" s="181"/>
      <c r="AN154" s="181"/>
      <c r="AO154" s="181"/>
      <c r="AP154" s="181"/>
      <c r="AQ154" s="179"/>
      <c r="AR154" s="179"/>
      <c r="AS154" s="179"/>
      <c r="AT154" s="179"/>
      <c r="AU154" s="195"/>
      <c r="AV154" s="195"/>
      <c r="AW154" s="101"/>
      <c r="AX154" s="102"/>
      <c r="AY154" s="102"/>
      <c r="AZ154" s="106"/>
      <c r="BA154" s="101"/>
      <c r="BB154" s="102"/>
      <c r="BC154" s="102"/>
      <c r="BD154" s="106"/>
      <c r="BE154" s="116"/>
      <c r="BF154" s="104"/>
      <c r="BG154" s="104"/>
      <c r="BH154" s="117"/>
      <c r="BI154" s="116">
        <v>46</v>
      </c>
      <c r="BJ154" s="104">
        <v>44</v>
      </c>
      <c r="BK154" s="104"/>
      <c r="BL154" s="104"/>
      <c r="BM154" s="347"/>
      <c r="BN154" s="347"/>
      <c r="BO154" s="347"/>
      <c r="BP154" s="347"/>
      <c r="BQ154" s="347"/>
      <c r="BR154" s="347"/>
      <c r="BS154" s="347"/>
      <c r="BT154" s="347"/>
      <c r="BU154" s="347"/>
    </row>
    <row r="155" spans="4:73" s="35" customFormat="1" ht="12.75" customHeight="1">
      <c r="D155" s="128"/>
      <c r="E155" s="128"/>
      <c r="F155" s="128"/>
      <c r="G155" s="152">
        <v>9</v>
      </c>
      <c r="H155" s="153"/>
      <c r="I155" s="205" t="s">
        <v>157</v>
      </c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195"/>
      <c r="V155" s="207"/>
      <c r="W155" s="208"/>
      <c r="X155" s="195">
        <v>4</v>
      </c>
      <c r="Y155" s="207"/>
      <c r="Z155" s="208"/>
      <c r="AA155" s="177"/>
      <c r="AB155" s="177"/>
      <c r="AC155" s="195"/>
      <c r="AD155" s="208"/>
      <c r="AE155" s="195">
        <v>120</v>
      </c>
      <c r="AF155" s="208"/>
      <c r="AG155" s="195">
        <v>4</v>
      </c>
      <c r="AH155" s="208"/>
      <c r="AI155" s="273">
        <v>76</v>
      </c>
      <c r="AJ155" s="274"/>
      <c r="AK155" s="273">
        <v>34</v>
      </c>
      <c r="AL155" s="274"/>
      <c r="AM155" s="273">
        <v>34</v>
      </c>
      <c r="AN155" s="274"/>
      <c r="AO155" s="273"/>
      <c r="AP155" s="274"/>
      <c r="AQ155" s="195"/>
      <c r="AR155" s="208"/>
      <c r="AS155" s="195">
        <v>8</v>
      </c>
      <c r="AT155" s="208"/>
      <c r="AU155" s="184">
        <f>AE155-AI155-AS155</f>
        <v>36</v>
      </c>
      <c r="AV155" s="184"/>
      <c r="AW155" s="287"/>
      <c r="AX155" s="288"/>
      <c r="AY155" s="184"/>
      <c r="AZ155" s="289"/>
      <c r="BA155" s="287"/>
      <c r="BB155" s="288"/>
      <c r="BC155" s="184">
        <v>4</v>
      </c>
      <c r="BD155" s="294"/>
      <c r="BE155" s="278"/>
      <c r="BF155" s="177"/>
      <c r="BG155" s="177"/>
      <c r="BH155" s="292"/>
      <c r="BI155" s="278"/>
      <c r="BJ155" s="177"/>
      <c r="BK155" s="177"/>
      <c r="BL155" s="177"/>
      <c r="BM155" s="347"/>
      <c r="BN155" s="347"/>
      <c r="BO155" s="347"/>
      <c r="BP155" s="347"/>
      <c r="BQ155" s="347"/>
      <c r="BR155" s="347"/>
      <c r="BS155" s="347"/>
      <c r="BT155" s="347"/>
      <c r="BU155" s="347"/>
    </row>
    <row r="156" spans="4:73" s="35" customFormat="1" ht="15.75" customHeight="1">
      <c r="D156" s="128"/>
      <c r="E156" s="128"/>
      <c r="F156" s="128"/>
      <c r="G156" s="154"/>
      <c r="H156" s="155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209"/>
      <c r="V156" s="210"/>
      <c r="W156" s="211"/>
      <c r="X156" s="209"/>
      <c r="Y156" s="210"/>
      <c r="Z156" s="211"/>
      <c r="AA156" s="177"/>
      <c r="AB156" s="177"/>
      <c r="AC156" s="209"/>
      <c r="AD156" s="211"/>
      <c r="AE156" s="209"/>
      <c r="AF156" s="211"/>
      <c r="AG156" s="209"/>
      <c r="AH156" s="211"/>
      <c r="AI156" s="275"/>
      <c r="AJ156" s="276"/>
      <c r="AK156" s="275"/>
      <c r="AL156" s="276"/>
      <c r="AM156" s="275"/>
      <c r="AN156" s="276"/>
      <c r="AO156" s="275"/>
      <c r="AP156" s="276"/>
      <c r="AQ156" s="209"/>
      <c r="AR156" s="211"/>
      <c r="AS156" s="209"/>
      <c r="AT156" s="211"/>
      <c r="AU156" s="195"/>
      <c r="AV156" s="195"/>
      <c r="AW156" s="101"/>
      <c r="AX156" s="140"/>
      <c r="AY156" s="106"/>
      <c r="AZ156" s="105"/>
      <c r="BA156" s="101"/>
      <c r="BB156" s="140"/>
      <c r="BC156" s="106">
        <v>34</v>
      </c>
      <c r="BD156" s="106">
        <v>34</v>
      </c>
      <c r="BE156" s="116"/>
      <c r="BF156" s="104"/>
      <c r="BG156" s="104"/>
      <c r="BH156" s="117"/>
      <c r="BI156" s="116"/>
      <c r="BJ156" s="104"/>
      <c r="BK156" s="104"/>
      <c r="BL156" s="104"/>
      <c r="BM156" s="347"/>
      <c r="BN156" s="347"/>
      <c r="BO156" s="347"/>
      <c r="BP156" s="347"/>
      <c r="BQ156" s="347"/>
      <c r="BR156" s="347"/>
      <c r="BS156" s="347"/>
      <c r="BT156" s="347"/>
      <c r="BU156" s="347"/>
    </row>
    <row r="157" spans="4:73" s="35" customFormat="1" ht="15.75" customHeight="1">
      <c r="D157" s="128"/>
      <c r="E157" s="128"/>
      <c r="F157" s="128"/>
      <c r="G157" s="152">
        <v>10</v>
      </c>
      <c r="H157" s="153"/>
      <c r="I157" s="198" t="s">
        <v>158</v>
      </c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5"/>
      <c r="V157" s="207"/>
      <c r="W157" s="208"/>
      <c r="X157" s="195">
        <v>6</v>
      </c>
      <c r="Y157" s="207"/>
      <c r="Z157" s="208"/>
      <c r="AA157" s="214"/>
      <c r="AB157" s="214"/>
      <c r="AC157" s="152"/>
      <c r="AD157" s="153"/>
      <c r="AE157" s="195">
        <v>120</v>
      </c>
      <c r="AF157" s="208"/>
      <c r="AG157" s="195">
        <v>4</v>
      </c>
      <c r="AH157" s="208"/>
      <c r="AI157" s="273">
        <v>68</v>
      </c>
      <c r="AJ157" s="274"/>
      <c r="AK157" s="273">
        <v>34</v>
      </c>
      <c r="AL157" s="274"/>
      <c r="AM157" s="273">
        <v>34</v>
      </c>
      <c r="AN157" s="274"/>
      <c r="AO157" s="273"/>
      <c r="AP157" s="274"/>
      <c r="AQ157" s="195"/>
      <c r="AR157" s="208"/>
      <c r="AS157" s="195">
        <v>8</v>
      </c>
      <c r="AT157" s="208"/>
      <c r="AU157" s="184">
        <f>AE157-AI157-AS157</f>
        <v>44</v>
      </c>
      <c r="AV157" s="184"/>
      <c r="AW157" s="284"/>
      <c r="AX157" s="285"/>
      <c r="AY157" s="385"/>
      <c r="AZ157" s="386"/>
      <c r="BA157" s="284"/>
      <c r="BB157" s="285"/>
      <c r="BC157" s="286"/>
      <c r="BD157" s="281"/>
      <c r="BE157" s="225"/>
      <c r="BF157" s="226"/>
      <c r="BG157" s="225">
        <v>4</v>
      </c>
      <c r="BH157" s="226"/>
      <c r="BI157" s="225"/>
      <c r="BJ157" s="226"/>
      <c r="BK157" s="226"/>
      <c r="BL157" s="226"/>
      <c r="BM157" s="347"/>
      <c r="BN157" s="347"/>
      <c r="BO157" s="347"/>
      <c r="BP157" s="347"/>
      <c r="BQ157" s="347"/>
      <c r="BR157" s="347"/>
      <c r="BS157" s="347"/>
      <c r="BT157" s="347"/>
      <c r="BU157" s="347"/>
    </row>
    <row r="158" spans="4:73" s="35" customFormat="1" ht="12.75" customHeight="1">
      <c r="D158" s="128"/>
      <c r="E158" s="128"/>
      <c r="F158" s="128"/>
      <c r="G158" s="154"/>
      <c r="H158" s="155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209"/>
      <c r="V158" s="210"/>
      <c r="W158" s="211"/>
      <c r="X158" s="209"/>
      <c r="Y158" s="210"/>
      <c r="Z158" s="211"/>
      <c r="AA158" s="215"/>
      <c r="AB158" s="215"/>
      <c r="AC158" s="154"/>
      <c r="AD158" s="155"/>
      <c r="AE158" s="209"/>
      <c r="AF158" s="211"/>
      <c r="AG158" s="209"/>
      <c r="AH158" s="211"/>
      <c r="AI158" s="275"/>
      <c r="AJ158" s="276"/>
      <c r="AK158" s="275"/>
      <c r="AL158" s="276"/>
      <c r="AM158" s="275"/>
      <c r="AN158" s="276"/>
      <c r="AO158" s="275"/>
      <c r="AP158" s="276"/>
      <c r="AQ158" s="209"/>
      <c r="AR158" s="211"/>
      <c r="AS158" s="209"/>
      <c r="AT158" s="211"/>
      <c r="AU158" s="195"/>
      <c r="AV158" s="195"/>
      <c r="AW158" s="101"/>
      <c r="AX158" s="102"/>
      <c r="AY158" s="102"/>
      <c r="AZ158" s="105"/>
      <c r="BA158" s="101"/>
      <c r="BB158" s="102"/>
      <c r="BC158" s="102"/>
      <c r="BD158" s="106"/>
      <c r="BE158" s="116"/>
      <c r="BF158" s="104"/>
      <c r="BG158" s="116">
        <v>34</v>
      </c>
      <c r="BH158" s="104">
        <v>34</v>
      </c>
      <c r="BI158" s="116"/>
      <c r="BJ158" s="104"/>
      <c r="BK158" s="104"/>
      <c r="BL158" s="104"/>
      <c r="BM158" s="347"/>
      <c r="BN158" s="347"/>
      <c r="BO158" s="347"/>
      <c r="BP158" s="347"/>
      <c r="BQ158" s="347"/>
      <c r="BR158" s="347"/>
      <c r="BS158" s="347"/>
      <c r="BT158" s="347"/>
      <c r="BU158" s="347"/>
    </row>
    <row r="159" spans="4:73" s="35" customFormat="1" ht="14.25" customHeight="1">
      <c r="D159" s="128"/>
      <c r="E159" s="128"/>
      <c r="F159" s="128"/>
      <c r="G159" s="152">
        <v>11</v>
      </c>
      <c r="H159" s="153"/>
      <c r="I159" s="206" t="s">
        <v>159</v>
      </c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79"/>
      <c r="V159" s="179"/>
      <c r="W159" s="179"/>
      <c r="X159" s="152">
        <v>5</v>
      </c>
      <c r="Y159" s="180"/>
      <c r="Z159" s="153"/>
      <c r="AA159" s="177"/>
      <c r="AB159" s="177"/>
      <c r="AC159" s="152"/>
      <c r="AD159" s="153"/>
      <c r="AE159" s="179">
        <v>120</v>
      </c>
      <c r="AF159" s="179"/>
      <c r="AG159" s="182">
        <v>4</v>
      </c>
      <c r="AH159" s="182"/>
      <c r="AI159" s="181">
        <v>54</v>
      </c>
      <c r="AJ159" s="181"/>
      <c r="AK159" s="181">
        <v>28</v>
      </c>
      <c r="AL159" s="181"/>
      <c r="AM159" s="181">
        <v>26</v>
      </c>
      <c r="AN159" s="181"/>
      <c r="AO159" s="181"/>
      <c r="AP159" s="181"/>
      <c r="AQ159" s="179"/>
      <c r="AR159" s="179"/>
      <c r="AS159" s="179">
        <v>8</v>
      </c>
      <c r="AT159" s="179"/>
      <c r="AU159" s="158">
        <f>AE159-AI159-AS159</f>
        <v>58</v>
      </c>
      <c r="AV159" s="162"/>
      <c r="AW159" s="183"/>
      <c r="AX159" s="183"/>
      <c r="AY159" s="184"/>
      <c r="AZ159" s="184"/>
      <c r="BA159" s="194"/>
      <c r="BB159" s="194"/>
      <c r="BC159" s="220"/>
      <c r="BD159" s="221"/>
      <c r="BE159" s="194">
        <v>3</v>
      </c>
      <c r="BF159" s="194"/>
      <c r="BG159" s="220"/>
      <c r="BH159" s="221"/>
      <c r="BI159" s="228"/>
      <c r="BJ159" s="211"/>
      <c r="BK159" s="220"/>
      <c r="BL159" s="293"/>
      <c r="BM159" s="347"/>
      <c r="BN159" s="347"/>
      <c r="BO159" s="347"/>
      <c r="BP159" s="347"/>
      <c r="BQ159" s="347"/>
      <c r="BR159" s="347"/>
      <c r="BS159" s="347"/>
      <c r="BT159" s="347"/>
      <c r="BU159" s="347"/>
    </row>
    <row r="160" spans="4:73" s="35" customFormat="1" ht="15" customHeight="1">
      <c r="D160" s="128"/>
      <c r="E160" s="128"/>
      <c r="F160" s="128"/>
      <c r="G160" s="154"/>
      <c r="H160" s="155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79"/>
      <c r="V160" s="179"/>
      <c r="W160" s="179"/>
      <c r="X160" s="154"/>
      <c r="Y160" s="175"/>
      <c r="Z160" s="155"/>
      <c r="AA160" s="177"/>
      <c r="AB160" s="177"/>
      <c r="AC160" s="154"/>
      <c r="AD160" s="155"/>
      <c r="AE160" s="179"/>
      <c r="AF160" s="179"/>
      <c r="AG160" s="182"/>
      <c r="AH160" s="182"/>
      <c r="AI160" s="181"/>
      <c r="AJ160" s="181"/>
      <c r="AK160" s="181"/>
      <c r="AL160" s="181"/>
      <c r="AM160" s="181"/>
      <c r="AN160" s="181"/>
      <c r="AO160" s="181"/>
      <c r="AP160" s="181"/>
      <c r="AQ160" s="179"/>
      <c r="AR160" s="179"/>
      <c r="AS160" s="179"/>
      <c r="AT160" s="179"/>
      <c r="AU160" s="160"/>
      <c r="AV160" s="163"/>
      <c r="AW160" s="101"/>
      <c r="AX160" s="102"/>
      <c r="AY160" s="102"/>
      <c r="AZ160" s="106"/>
      <c r="BA160" s="101"/>
      <c r="BB160" s="102"/>
      <c r="BC160" s="106"/>
      <c r="BD160" s="105"/>
      <c r="BE160" s="101">
        <v>28</v>
      </c>
      <c r="BF160" s="102">
        <v>26</v>
      </c>
      <c r="BG160" s="106"/>
      <c r="BH160" s="105"/>
      <c r="BI160" s="101"/>
      <c r="BJ160" s="140"/>
      <c r="BK160" s="106"/>
      <c r="BL160" s="65"/>
      <c r="BM160" s="347"/>
      <c r="BN160" s="347"/>
      <c r="BO160" s="347"/>
      <c r="BP160" s="347"/>
      <c r="BQ160" s="347"/>
      <c r="BR160" s="347"/>
      <c r="BS160" s="347"/>
      <c r="BT160" s="347"/>
      <c r="BU160" s="347"/>
    </row>
    <row r="161" spans="1:73" s="35" customFormat="1" ht="15" customHeight="1">
      <c r="D161" s="128"/>
      <c r="E161" s="128"/>
      <c r="F161" s="128"/>
      <c r="G161" s="152">
        <v>12</v>
      </c>
      <c r="H161" s="153"/>
      <c r="I161" s="199" t="s">
        <v>160</v>
      </c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79"/>
      <c r="V161" s="179"/>
      <c r="W161" s="179"/>
      <c r="X161" s="152">
        <v>6</v>
      </c>
      <c r="Y161" s="180"/>
      <c r="Z161" s="153"/>
      <c r="AA161" s="177"/>
      <c r="AB161" s="177"/>
      <c r="AC161" s="152"/>
      <c r="AD161" s="153"/>
      <c r="AE161" s="179">
        <v>120</v>
      </c>
      <c r="AF161" s="179"/>
      <c r="AG161" s="182">
        <v>4</v>
      </c>
      <c r="AH161" s="182"/>
      <c r="AI161" s="181">
        <v>68</v>
      </c>
      <c r="AJ161" s="181"/>
      <c r="AK161" s="181">
        <v>34</v>
      </c>
      <c r="AL161" s="181"/>
      <c r="AM161" s="181">
        <v>34</v>
      </c>
      <c r="AN161" s="181"/>
      <c r="AO161" s="181"/>
      <c r="AP161" s="181"/>
      <c r="AQ161" s="179"/>
      <c r="AR161" s="179"/>
      <c r="AS161" s="179">
        <v>8</v>
      </c>
      <c r="AT161" s="179"/>
      <c r="AU161" s="158">
        <f>AE161-AI161-AS161</f>
        <v>44</v>
      </c>
      <c r="AV161" s="162"/>
      <c r="AW161" s="183"/>
      <c r="AX161" s="183"/>
      <c r="AY161" s="184"/>
      <c r="AZ161" s="184"/>
      <c r="BA161" s="194"/>
      <c r="BB161" s="194"/>
      <c r="BC161" s="220"/>
      <c r="BD161" s="221"/>
      <c r="BE161" s="194"/>
      <c r="BF161" s="194"/>
      <c r="BG161" s="220">
        <v>4</v>
      </c>
      <c r="BH161" s="221"/>
      <c r="BI161" s="228"/>
      <c r="BJ161" s="211"/>
      <c r="BK161" s="221"/>
      <c r="BL161" s="227"/>
      <c r="BM161" s="347"/>
      <c r="BN161" s="347"/>
      <c r="BO161" s="347"/>
      <c r="BP161" s="347"/>
      <c r="BQ161" s="347"/>
      <c r="BR161" s="347"/>
      <c r="BS161" s="347"/>
      <c r="BT161" s="347"/>
      <c r="BU161" s="347"/>
    </row>
    <row r="162" spans="1:73" s="35" customFormat="1" ht="15" customHeight="1" thickBot="1">
      <c r="D162" s="128"/>
      <c r="E162" s="128"/>
      <c r="F162" s="128"/>
      <c r="G162" s="154"/>
      <c r="H162" s="155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79"/>
      <c r="V162" s="179"/>
      <c r="W162" s="179"/>
      <c r="X162" s="154"/>
      <c r="Y162" s="175"/>
      <c r="Z162" s="155"/>
      <c r="AA162" s="177"/>
      <c r="AB162" s="177"/>
      <c r="AC162" s="154"/>
      <c r="AD162" s="155"/>
      <c r="AE162" s="179"/>
      <c r="AF162" s="179"/>
      <c r="AG162" s="182"/>
      <c r="AH162" s="182"/>
      <c r="AI162" s="181"/>
      <c r="AJ162" s="181"/>
      <c r="AK162" s="181"/>
      <c r="AL162" s="181"/>
      <c r="AM162" s="181"/>
      <c r="AN162" s="181"/>
      <c r="AO162" s="181"/>
      <c r="AP162" s="181"/>
      <c r="AQ162" s="179"/>
      <c r="AR162" s="179"/>
      <c r="AS162" s="179"/>
      <c r="AT162" s="179"/>
      <c r="AU162" s="160"/>
      <c r="AV162" s="163"/>
      <c r="AW162" s="101"/>
      <c r="AX162" s="102"/>
      <c r="AY162" s="102"/>
      <c r="AZ162" s="106"/>
      <c r="BA162" s="101"/>
      <c r="BB162" s="102"/>
      <c r="BC162" s="106"/>
      <c r="BD162" s="105"/>
      <c r="BE162" s="101"/>
      <c r="BF162" s="102"/>
      <c r="BG162" s="106">
        <v>34</v>
      </c>
      <c r="BH162" s="105">
        <v>34</v>
      </c>
      <c r="BI162" s="101"/>
      <c r="BJ162" s="140"/>
      <c r="BK162" s="77"/>
      <c r="BL162" s="90"/>
      <c r="BM162" s="347"/>
      <c r="BN162" s="347"/>
      <c r="BO162" s="347"/>
      <c r="BP162" s="347"/>
      <c r="BQ162" s="347"/>
      <c r="BR162" s="347"/>
      <c r="BS162" s="347"/>
      <c r="BT162" s="347"/>
      <c r="BU162" s="347"/>
    </row>
    <row r="163" spans="1:73" s="35" customFormat="1" ht="15" customHeight="1">
      <c r="D163" s="128"/>
      <c r="E163" s="128"/>
      <c r="F163" s="128"/>
      <c r="G163" s="152">
        <v>13</v>
      </c>
      <c r="H163" s="153"/>
      <c r="I163" s="198" t="s">
        <v>161</v>
      </c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79"/>
      <c r="V163" s="179"/>
      <c r="W163" s="179"/>
      <c r="X163" s="152">
        <v>8</v>
      </c>
      <c r="Y163" s="180"/>
      <c r="Z163" s="153"/>
      <c r="AA163" s="177"/>
      <c r="AB163" s="177"/>
      <c r="AC163" s="152"/>
      <c r="AD163" s="153"/>
      <c r="AE163" s="179">
        <v>150</v>
      </c>
      <c r="AF163" s="179"/>
      <c r="AG163" s="179">
        <v>5</v>
      </c>
      <c r="AH163" s="179"/>
      <c r="AI163" s="181">
        <v>40</v>
      </c>
      <c r="AJ163" s="181"/>
      <c r="AK163" s="181">
        <v>20</v>
      </c>
      <c r="AL163" s="181"/>
      <c r="AM163" s="181">
        <v>20</v>
      </c>
      <c r="AN163" s="181"/>
      <c r="AO163" s="181"/>
      <c r="AP163" s="181"/>
      <c r="AQ163" s="179"/>
      <c r="AR163" s="179"/>
      <c r="AS163" s="179">
        <v>10</v>
      </c>
      <c r="AT163" s="179"/>
      <c r="AU163" s="184">
        <f>AE163-AI163-AS163</f>
        <v>100</v>
      </c>
      <c r="AV163" s="184"/>
      <c r="AW163" s="194"/>
      <c r="AX163" s="194"/>
      <c r="AY163" s="184"/>
      <c r="AZ163" s="184"/>
      <c r="BA163" s="194"/>
      <c r="BB163" s="194"/>
      <c r="BC163" s="222"/>
      <c r="BD163" s="184"/>
      <c r="BE163" s="223"/>
      <c r="BF163" s="194"/>
      <c r="BG163" s="222"/>
      <c r="BH163" s="224"/>
      <c r="BI163" s="225"/>
      <c r="BJ163" s="226"/>
      <c r="BK163" s="233">
        <v>4</v>
      </c>
      <c r="BL163" s="193"/>
      <c r="BM163" s="347"/>
      <c r="BN163" s="347"/>
      <c r="BO163" s="347"/>
      <c r="BP163" s="347"/>
      <c r="BQ163" s="347"/>
      <c r="BR163" s="347"/>
      <c r="BS163" s="347"/>
      <c r="BT163" s="347"/>
      <c r="BU163" s="347"/>
    </row>
    <row r="164" spans="1:73" s="35" customFormat="1" ht="15" customHeight="1">
      <c r="D164" s="128"/>
      <c r="E164" s="128"/>
      <c r="F164" s="128"/>
      <c r="G164" s="154"/>
      <c r="H164" s="155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79"/>
      <c r="V164" s="179"/>
      <c r="W164" s="179"/>
      <c r="X164" s="154"/>
      <c r="Y164" s="175"/>
      <c r="Z164" s="155"/>
      <c r="AA164" s="177"/>
      <c r="AB164" s="177"/>
      <c r="AC164" s="154"/>
      <c r="AD164" s="155"/>
      <c r="AE164" s="179"/>
      <c r="AF164" s="179"/>
      <c r="AG164" s="179"/>
      <c r="AH164" s="179"/>
      <c r="AI164" s="181"/>
      <c r="AJ164" s="181"/>
      <c r="AK164" s="181"/>
      <c r="AL164" s="181"/>
      <c r="AM164" s="181"/>
      <c r="AN164" s="181"/>
      <c r="AO164" s="181"/>
      <c r="AP164" s="181"/>
      <c r="AQ164" s="179"/>
      <c r="AR164" s="179"/>
      <c r="AS164" s="179"/>
      <c r="AT164" s="179"/>
      <c r="AU164" s="195"/>
      <c r="AV164" s="195"/>
      <c r="AW164" s="101"/>
      <c r="AX164" s="102"/>
      <c r="AY164" s="102"/>
      <c r="AZ164" s="106"/>
      <c r="BA164" s="101"/>
      <c r="BB164" s="102"/>
      <c r="BC164" s="102"/>
      <c r="BD164" s="106"/>
      <c r="BE164" s="107"/>
      <c r="BF164" s="102"/>
      <c r="BG164" s="102"/>
      <c r="BH164" s="108"/>
      <c r="BI164" s="116"/>
      <c r="BJ164" s="104"/>
      <c r="BK164" s="140">
        <v>20</v>
      </c>
      <c r="BL164" s="65">
        <v>20</v>
      </c>
      <c r="BM164" s="347"/>
      <c r="BN164" s="347"/>
      <c r="BO164" s="347"/>
      <c r="BP164" s="347"/>
      <c r="BQ164" s="347"/>
      <c r="BR164" s="347"/>
      <c r="BS164" s="347"/>
      <c r="BT164" s="347"/>
      <c r="BU164" s="347"/>
    </row>
    <row r="165" spans="1:73" s="35" customFormat="1" ht="14.25" customHeight="1">
      <c r="D165" s="128"/>
      <c r="E165" s="128"/>
      <c r="F165" s="128"/>
      <c r="G165" s="152">
        <v>14</v>
      </c>
      <c r="H165" s="153"/>
      <c r="I165" s="199" t="s">
        <v>162</v>
      </c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79"/>
      <c r="V165" s="179"/>
      <c r="W165" s="179"/>
      <c r="X165" s="152">
        <v>6</v>
      </c>
      <c r="Y165" s="180"/>
      <c r="Z165" s="153"/>
      <c r="AA165" s="177"/>
      <c r="AB165" s="177"/>
      <c r="AC165" s="152"/>
      <c r="AD165" s="153"/>
      <c r="AE165" s="179">
        <v>120</v>
      </c>
      <c r="AF165" s="179"/>
      <c r="AG165" s="182">
        <v>4</v>
      </c>
      <c r="AH165" s="182"/>
      <c r="AI165" s="181">
        <v>68</v>
      </c>
      <c r="AJ165" s="181"/>
      <c r="AK165" s="181">
        <v>34</v>
      </c>
      <c r="AL165" s="181"/>
      <c r="AM165" s="181">
        <v>34</v>
      </c>
      <c r="AN165" s="181"/>
      <c r="AO165" s="181"/>
      <c r="AP165" s="181"/>
      <c r="AQ165" s="179"/>
      <c r="AR165" s="179"/>
      <c r="AS165" s="179">
        <v>8</v>
      </c>
      <c r="AT165" s="179"/>
      <c r="AU165" s="158">
        <f>AE165-AI165-AS165</f>
        <v>44</v>
      </c>
      <c r="AV165" s="162"/>
      <c r="AW165" s="183"/>
      <c r="AX165" s="183"/>
      <c r="AY165" s="184"/>
      <c r="AZ165" s="184"/>
      <c r="BA165" s="194"/>
      <c r="BB165" s="194"/>
      <c r="BC165" s="220"/>
      <c r="BD165" s="221"/>
      <c r="BE165" s="194"/>
      <c r="BF165" s="194"/>
      <c r="BG165" s="220">
        <v>4</v>
      </c>
      <c r="BH165" s="221"/>
      <c r="BI165" s="228"/>
      <c r="BJ165" s="211"/>
      <c r="BK165" s="221"/>
      <c r="BL165" s="227"/>
      <c r="BM165" s="347"/>
      <c r="BN165" s="347"/>
      <c r="BO165" s="347"/>
      <c r="BP165" s="347"/>
      <c r="BQ165" s="347"/>
      <c r="BR165" s="347"/>
      <c r="BS165" s="347"/>
      <c r="BT165" s="347"/>
      <c r="BU165" s="347"/>
    </row>
    <row r="166" spans="1:73" s="35" customFormat="1" ht="15" customHeight="1" thickBot="1">
      <c r="D166" s="128"/>
      <c r="E166" s="128"/>
      <c r="F166" s="128"/>
      <c r="G166" s="154"/>
      <c r="H166" s="155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79"/>
      <c r="V166" s="179"/>
      <c r="W166" s="179"/>
      <c r="X166" s="154"/>
      <c r="Y166" s="175"/>
      <c r="Z166" s="155"/>
      <c r="AA166" s="177"/>
      <c r="AB166" s="177"/>
      <c r="AC166" s="154"/>
      <c r="AD166" s="155"/>
      <c r="AE166" s="179"/>
      <c r="AF166" s="179"/>
      <c r="AG166" s="182"/>
      <c r="AH166" s="182"/>
      <c r="AI166" s="181"/>
      <c r="AJ166" s="181"/>
      <c r="AK166" s="181"/>
      <c r="AL166" s="181"/>
      <c r="AM166" s="181"/>
      <c r="AN166" s="181"/>
      <c r="AO166" s="181"/>
      <c r="AP166" s="181"/>
      <c r="AQ166" s="179"/>
      <c r="AR166" s="179"/>
      <c r="AS166" s="179"/>
      <c r="AT166" s="179"/>
      <c r="AU166" s="160"/>
      <c r="AV166" s="163"/>
      <c r="AW166" s="101"/>
      <c r="AX166" s="102"/>
      <c r="AY166" s="102"/>
      <c r="AZ166" s="106"/>
      <c r="BA166" s="101"/>
      <c r="BB166" s="102"/>
      <c r="BC166" s="106"/>
      <c r="BD166" s="105"/>
      <c r="BE166" s="101"/>
      <c r="BF166" s="102"/>
      <c r="BG166" s="106">
        <v>34</v>
      </c>
      <c r="BH166" s="105">
        <v>34</v>
      </c>
      <c r="BI166" s="101"/>
      <c r="BJ166" s="140"/>
      <c r="BK166" s="77"/>
      <c r="BL166" s="90"/>
      <c r="BM166" s="347"/>
      <c r="BN166" s="347"/>
      <c r="BO166" s="347"/>
      <c r="BP166" s="347"/>
      <c r="BQ166" s="347"/>
      <c r="BR166" s="347"/>
      <c r="BS166" s="347"/>
      <c r="BT166" s="347"/>
      <c r="BU166" s="347"/>
    </row>
    <row r="167" spans="1:73" s="35" customFormat="1">
      <c r="D167" s="128"/>
      <c r="E167" s="128"/>
      <c r="F167" s="128"/>
      <c r="G167" s="229"/>
      <c r="H167" s="230"/>
      <c r="I167" s="494" t="s">
        <v>147</v>
      </c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229"/>
      <c r="V167" s="500"/>
      <c r="W167" s="230"/>
      <c r="X167" s="229">
        <v>14</v>
      </c>
      <c r="Y167" s="500"/>
      <c r="Z167" s="230"/>
      <c r="AA167" s="356"/>
      <c r="AB167" s="356"/>
      <c r="AC167" s="229"/>
      <c r="AD167" s="230"/>
      <c r="AE167" s="229">
        <f>SUM(AE139:AF166)</f>
        <v>1800</v>
      </c>
      <c r="AF167" s="230"/>
      <c r="AG167" s="229">
        <f>SUM(AG139:AH166)</f>
        <v>60</v>
      </c>
      <c r="AH167" s="230"/>
      <c r="AI167" s="229">
        <f>SUM(AI139:AJ166)</f>
        <v>812</v>
      </c>
      <c r="AJ167" s="230"/>
      <c r="AK167" s="229">
        <f>SUM(AK139:AL166)</f>
        <v>406</v>
      </c>
      <c r="AL167" s="230"/>
      <c r="AM167" s="229">
        <f>SUM(AM139:AN166)</f>
        <v>398</v>
      </c>
      <c r="AN167" s="230"/>
      <c r="AO167" s="229">
        <f>SUM(AO139:AP166)</f>
        <v>0</v>
      </c>
      <c r="AP167" s="230"/>
      <c r="AQ167" s="229">
        <f>SUM(AQ139:AR166)</f>
        <v>0</v>
      </c>
      <c r="AR167" s="230"/>
      <c r="AS167" s="229">
        <f>SUM(AS139:AT166)</f>
        <v>120</v>
      </c>
      <c r="AT167" s="230"/>
      <c r="AU167" s="229">
        <f>SUM(AU139:AV166)</f>
        <v>868</v>
      </c>
      <c r="AV167" s="230"/>
      <c r="AW167" s="269">
        <f>AW157+AW155+AW153+AW151+AW149+AW147+AW145+AW143+AW141+AW139+AW159+AW165</f>
        <v>0</v>
      </c>
      <c r="AX167" s="270"/>
      <c r="AY167" s="269">
        <f>AY157+AY155+AY153+AY151+AY149+AY147+AY145+AY143+AY141+AY139+AY159+AY165</f>
        <v>0</v>
      </c>
      <c r="AZ167" s="270"/>
      <c r="BA167" s="269">
        <f>BA157+BA155+BA153+BA151+BA149+BA147+BA145+BA143+BA141+BA139+BA159+BA165</f>
        <v>2.5</v>
      </c>
      <c r="BB167" s="270"/>
      <c r="BC167" s="269">
        <f>BC157+BC155+BC153+BC151+BC149+BC147+BC145+BC143+BC141+BC139+BC159+BC165</f>
        <v>4</v>
      </c>
      <c r="BD167" s="270"/>
      <c r="BE167" s="269">
        <f>BE157+BE155+BE153+BE151+BE149+BE147+BE145+BE143+BE141+BE139+BE159+BE165</f>
        <v>10</v>
      </c>
      <c r="BF167" s="270"/>
      <c r="BG167" s="269">
        <f>BG157+BG155+BG153+BG151+BG149+BG147+BG145+BG143+BG141+BG139+BG159+BG165+BG161</f>
        <v>16</v>
      </c>
      <c r="BH167" s="270"/>
      <c r="BI167" s="269">
        <f>BI157+BI155+BI153+BI151+BI149+BI147+BI145+BI143+BI141+BI139+BI159+BI165</f>
        <v>5</v>
      </c>
      <c r="BJ167" s="270"/>
      <c r="BK167" s="269">
        <f>BK157+BK155+BK153+BK151+BK149+BK147+BK145+BK143+BK141+BK139+BK159+BK165+BK163</f>
        <v>14.5</v>
      </c>
      <c r="BL167" s="270"/>
      <c r="BM167" s="347"/>
      <c r="BN167" s="347"/>
      <c r="BO167" s="347"/>
      <c r="BP167" s="347"/>
      <c r="BQ167" s="347"/>
      <c r="BR167" s="347"/>
      <c r="BS167" s="347"/>
      <c r="BT167" s="347"/>
      <c r="BU167" s="347"/>
    </row>
    <row r="168" spans="1:73" s="35" customFormat="1" ht="11.1" customHeight="1" thickBot="1">
      <c r="D168" s="128"/>
      <c r="E168" s="128"/>
      <c r="F168" s="128"/>
      <c r="G168" s="231"/>
      <c r="H168" s="232"/>
      <c r="I168" s="497"/>
      <c r="J168" s="498"/>
      <c r="K168" s="498"/>
      <c r="L168" s="498"/>
      <c r="M168" s="498"/>
      <c r="N168" s="498"/>
      <c r="O168" s="498"/>
      <c r="P168" s="498"/>
      <c r="Q168" s="498"/>
      <c r="R168" s="498"/>
      <c r="S168" s="498"/>
      <c r="T168" s="499"/>
      <c r="U168" s="231"/>
      <c r="V168" s="501"/>
      <c r="W168" s="232"/>
      <c r="X168" s="231"/>
      <c r="Y168" s="501"/>
      <c r="Z168" s="232"/>
      <c r="AA168" s="357"/>
      <c r="AB168" s="357"/>
      <c r="AC168" s="231"/>
      <c r="AD168" s="232"/>
      <c r="AE168" s="231"/>
      <c r="AF168" s="232"/>
      <c r="AG168" s="231"/>
      <c r="AH168" s="232"/>
      <c r="AI168" s="231"/>
      <c r="AJ168" s="232"/>
      <c r="AK168" s="231"/>
      <c r="AL168" s="232"/>
      <c r="AM168" s="231"/>
      <c r="AN168" s="232"/>
      <c r="AO168" s="231"/>
      <c r="AP168" s="232"/>
      <c r="AQ168" s="231"/>
      <c r="AR168" s="232"/>
      <c r="AS168" s="231"/>
      <c r="AT168" s="232"/>
      <c r="AU168" s="231"/>
      <c r="AV168" s="232"/>
      <c r="AW168" s="50">
        <f>AW158+AW156+AW154+AW152+AW150+AW148+AW146+AW144+AW142+AW140+AW160+AW166</f>
        <v>0</v>
      </c>
      <c r="AX168" s="50">
        <f>AX158+AX156+AX154+AX152+AX150+AX148+AX146+AX144+AX142+AX140+AX160+AX166</f>
        <v>0</v>
      </c>
      <c r="AY168" s="50">
        <f>AY158+AY156+AY154+AY152+AY150+AY148+AY146+AY144+AY142+AY140+AY160+AY166</f>
        <v>0</v>
      </c>
      <c r="AZ168" s="50">
        <f>AZ158+AZ156+AZ154+AZ152+AZ150+AZ148+AZ146+AZ144+AZ142+AZ140+AZ160+AZ166</f>
        <v>0</v>
      </c>
      <c r="BA168" s="50">
        <f>BA158+BA156+BA154+BA152+BA150+BA148+BA146+BA144+BA142+BA140+BA160+BA166</f>
        <v>26</v>
      </c>
      <c r="BB168" s="50">
        <f>BB158+BB156+BB154+BB152+BB150+BB148+BB146+BB144+BB142+BB140+BB160+BB166</f>
        <v>20</v>
      </c>
      <c r="BC168" s="50">
        <f>BC158+BC156+BC154+BC152+BC150+BC148+BC146+BC144+BC142+BC140+BC160+BC166</f>
        <v>34</v>
      </c>
      <c r="BD168" s="50">
        <f>BD158+BD156+BD154+BD152+BD150+BD148+BD146+BD144+BD142+BD140+BD160+BD166</f>
        <v>34</v>
      </c>
      <c r="BE168" s="50">
        <f>BE158+BE156+BE154+BE152+BE150+BE148+BE146+BE144+BE142+BE140+BE160+BE166</f>
        <v>96</v>
      </c>
      <c r="BF168" s="50">
        <f>BF158+BF156+BF154+BF152+BF150+BF148+BF146+BF144+BF142+BF140+BF160+BF166</f>
        <v>84</v>
      </c>
      <c r="BG168" s="50">
        <f>BG158+BG156+BG154+BG152+BG150+BG148+BG146+BG144+BG142+BG140+BG160+BG166+BG162</f>
        <v>136</v>
      </c>
      <c r="BH168" s="50">
        <f>BH158+BH156+BH154+BH152+BH150+BH148+BH146+BH144+BH142+BH140+BH160+BH166+BH162</f>
        <v>136</v>
      </c>
      <c r="BI168" s="50">
        <f>BI158+BI156+BI154+BI152+BI150+BI148+BI146+BI144+BI142+BI140+BI160+BI166</f>
        <v>46</v>
      </c>
      <c r="BJ168" s="50">
        <f>BJ158+BJ156+BJ154+BJ152+BJ150+BJ148+BJ146+BJ144+BJ142+BJ140+BJ160+BJ166</f>
        <v>44</v>
      </c>
      <c r="BK168" s="50">
        <f>BK158+BK156+BK154+BK152+BK150+BK148+BK146+BK144+BK142+BK140+BK160+BK166+BK164</f>
        <v>68</v>
      </c>
      <c r="BL168" s="50">
        <f>BL158+BL156+BL154+BL152+BL150+BL148+BL146+BL144+BL142+BL140+BL160+BL166+BL164</f>
        <v>80</v>
      </c>
      <c r="BM168" s="347"/>
      <c r="BN168" s="347"/>
      <c r="BO168" s="347"/>
      <c r="BP168" s="347"/>
      <c r="BQ168" s="347"/>
      <c r="BR168" s="347"/>
      <c r="BS168" s="347"/>
      <c r="BT168" s="347"/>
      <c r="BU168" s="347"/>
    </row>
    <row r="169" spans="1:73" s="35" customFormat="1">
      <c r="A169" s="600"/>
      <c r="B169" s="600"/>
      <c r="C169" s="600"/>
      <c r="D169" s="600"/>
      <c r="E169" s="600"/>
      <c r="F169" s="658"/>
      <c r="G169" s="229"/>
      <c r="H169" s="230"/>
      <c r="I169" s="660" t="s">
        <v>163</v>
      </c>
      <c r="J169" s="661"/>
      <c r="K169" s="661"/>
      <c r="L169" s="661"/>
      <c r="M169" s="661"/>
      <c r="N169" s="661"/>
      <c r="O169" s="661"/>
      <c r="P169" s="661"/>
      <c r="Q169" s="661"/>
      <c r="R169" s="661"/>
      <c r="S169" s="661"/>
      <c r="T169" s="662"/>
      <c r="U169" s="229"/>
      <c r="V169" s="500"/>
      <c r="W169" s="230"/>
      <c r="X169" s="229">
        <v>14</v>
      </c>
      <c r="Y169" s="500"/>
      <c r="Z169" s="230"/>
      <c r="AA169" s="356"/>
      <c r="AB169" s="356"/>
      <c r="AC169" s="229"/>
      <c r="AD169" s="230"/>
      <c r="AE169" s="229">
        <f>AE167</f>
        <v>1800</v>
      </c>
      <c r="AF169" s="230"/>
      <c r="AG169" s="229">
        <f>AG167</f>
        <v>60</v>
      </c>
      <c r="AH169" s="230"/>
      <c r="AI169" s="229">
        <f>AI167</f>
        <v>812</v>
      </c>
      <c r="AJ169" s="230"/>
      <c r="AK169" s="229">
        <f>AK167</f>
        <v>406</v>
      </c>
      <c r="AL169" s="230"/>
      <c r="AM169" s="229">
        <f>AM167</f>
        <v>398</v>
      </c>
      <c r="AN169" s="230"/>
      <c r="AO169" s="229">
        <f>AO167</f>
        <v>0</v>
      </c>
      <c r="AP169" s="230"/>
      <c r="AQ169" s="229">
        <f>AQ167</f>
        <v>0</v>
      </c>
      <c r="AR169" s="230"/>
      <c r="AS169" s="229">
        <f>AS167</f>
        <v>120</v>
      </c>
      <c r="AT169" s="230"/>
      <c r="AU169" s="229">
        <f>AU167</f>
        <v>868</v>
      </c>
      <c r="AV169" s="230"/>
      <c r="AW169" s="389">
        <f>AW167</f>
        <v>0</v>
      </c>
      <c r="AX169" s="270"/>
      <c r="AY169" s="389">
        <f>AY167</f>
        <v>0</v>
      </c>
      <c r="AZ169" s="270"/>
      <c r="BA169" s="389">
        <f>BA167</f>
        <v>2.5</v>
      </c>
      <c r="BB169" s="270"/>
      <c r="BC169" s="389">
        <f>BC167</f>
        <v>4</v>
      </c>
      <c r="BD169" s="270"/>
      <c r="BE169" s="389">
        <f>BE167</f>
        <v>10</v>
      </c>
      <c r="BF169" s="270"/>
      <c r="BG169" s="389">
        <f>BG167</f>
        <v>16</v>
      </c>
      <c r="BH169" s="270"/>
      <c r="BI169" s="389">
        <f>BI167</f>
        <v>5</v>
      </c>
      <c r="BJ169" s="270"/>
      <c r="BK169" s="389">
        <f>BK167</f>
        <v>14.5</v>
      </c>
      <c r="BL169" s="270"/>
      <c r="BM169" s="347"/>
      <c r="BN169" s="347"/>
      <c r="BO169" s="347"/>
      <c r="BP169" s="347"/>
      <c r="BQ169" s="347"/>
      <c r="BR169" s="347"/>
      <c r="BS169" s="347"/>
      <c r="BT169" s="347"/>
      <c r="BU169" s="347"/>
    </row>
    <row r="170" spans="1:73" s="35" customFormat="1">
      <c r="A170" s="61"/>
      <c r="B170" s="61"/>
      <c r="C170" s="61"/>
      <c r="D170" s="61"/>
      <c r="E170" s="61"/>
      <c r="F170" s="78"/>
      <c r="G170" s="387"/>
      <c r="H170" s="388"/>
      <c r="I170" s="663"/>
      <c r="J170" s="664"/>
      <c r="K170" s="664"/>
      <c r="L170" s="664"/>
      <c r="M170" s="664"/>
      <c r="N170" s="664"/>
      <c r="O170" s="664"/>
      <c r="P170" s="664"/>
      <c r="Q170" s="664"/>
      <c r="R170" s="664"/>
      <c r="S170" s="664"/>
      <c r="T170" s="665"/>
      <c r="U170" s="387"/>
      <c r="V170" s="666"/>
      <c r="W170" s="388"/>
      <c r="X170" s="387"/>
      <c r="Y170" s="666"/>
      <c r="Z170" s="388"/>
      <c r="AA170" s="357"/>
      <c r="AB170" s="357"/>
      <c r="AC170" s="387"/>
      <c r="AD170" s="388"/>
      <c r="AE170" s="387"/>
      <c r="AF170" s="388"/>
      <c r="AG170" s="387"/>
      <c r="AH170" s="388"/>
      <c r="AI170" s="387"/>
      <c r="AJ170" s="388"/>
      <c r="AK170" s="387"/>
      <c r="AL170" s="388"/>
      <c r="AM170" s="387"/>
      <c r="AN170" s="388"/>
      <c r="AO170" s="387"/>
      <c r="AP170" s="388"/>
      <c r="AQ170" s="387"/>
      <c r="AR170" s="388"/>
      <c r="AS170" s="387"/>
      <c r="AT170" s="388"/>
      <c r="AU170" s="387"/>
      <c r="AV170" s="388"/>
      <c r="AW170" s="51">
        <f>AW168</f>
        <v>0</v>
      </c>
      <c r="AX170" s="51">
        <f t="shared" ref="AX170:BL170" si="1">AX168</f>
        <v>0</v>
      </c>
      <c r="AY170" s="51">
        <f t="shared" si="1"/>
        <v>0</v>
      </c>
      <c r="AZ170" s="51">
        <f t="shared" si="1"/>
        <v>0</v>
      </c>
      <c r="BA170" s="51">
        <f t="shared" si="1"/>
        <v>26</v>
      </c>
      <c r="BB170" s="51">
        <f t="shared" si="1"/>
        <v>20</v>
      </c>
      <c r="BC170" s="51">
        <f t="shared" si="1"/>
        <v>34</v>
      </c>
      <c r="BD170" s="51">
        <f t="shared" si="1"/>
        <v>34</v>
      </c>
      <c r="BE170" s="51">
        <f t="shared" si="1"/>
        <v>96</v>
      </c>
      <c r="BF170" s="51">
        <f t="shared" si="1"/>
        <v>84</v>
      </c>
      <c r="BG170" s="51">
        <f t="shared" si="1"/>
        <v>136</v>
      </c>
      <c r="BH170" s="51">
        <f t="shared" si="1"/>
        <v>136</v>
      </c>
      <c r="BI170" s="51">
        <f t="shared" si="1"/>
        <v>46</v>
      </c>
      <c r="BJ170" s="51">
        <f t="shared" si="1"/>
        <v>44</v>
      </c>
      <c r="BK170" s="51">
        <f t="shared" si="1"/>
        <v>68</v>
      </c>
      <c r="BL170" s="51">
        <f t="shared" si="1"/>
        <v>80</v>
      </c>
      <c r="BM170" s="347"/>
      <c r="BN170" s="347"/>
      <c r="BO170" s="347"/>
      <c r="BP170" s="347"/>
      <c r="BQ170" s="347"/>
      <c r="BR170" s="347"/>
      <c r="BS170" s="347"/>
      <c r="BT170" s="347"/>
      <c r="BU170" s="347"/>
    </row>
    <row r="171" spans="1:73" s="35" customFormat="1" ht="18.75" customHeight="1">
      <c r="A171" s="600"/>
      <c r="B171" s="600"/>
      <c r="C171" s="600"/>
      <c r="D171" s="600"/>
      <c r="E171" s="600"/>
      <c r="F171" s="658"/>
      <c r="G171" s="216"/>
      <c r="H171" s="217"/>
      <c r="I171" s="429" t="s">
        <v>164</v>
      </c>
      <c r="J171" s="430"/>
      <c r="K171" s="430"/>
      <c r="L171" s="430"/>
      <c r="M171" s="430"/>
      <c r="N171" s="430"/>
      <c r="O171" s="430"/>
      <c r="P171" s="430"/>
      <c r="Q171" s="430"/>
      <c r="R171" s="430"/>
      <c r="S171" s="430"/>
      <c r="T171" s="431"/>
      <c r="U171" s="216">
        <f>U136+U169</f>
        <v>14</v>
      </c>
      <c r="V171" s="410"/>
      <c r="W171" s="217"/>
      <c r="X171" s="216">
        <f>X136+X169</f>
        <v>20</v>
      </c>
      <c r="Y171" s="410"/>
      <c r="Z171" s="217"/>
      <c r="AA171" s="308"/>
      <c r="AB171" s="308">
        <v>1</v>
      </c>
      <c r="AC171" s="216">
        <v>5</v>
      </c>
      <c r="AD171" s="217"/>
      <c r="AE171" s="216">
        <f>AE169+AE136</f>
        <v>4500</v>
      </c>
      <c r="AF171" s="217"/>
      <c r="AG171" s="216">
        <f>AG169+AG136</f>
        <v>150</v>
      </c>
      <c r="AH171" s="217"/>
      <c r="AI171" s="216">
        <f>AI169+AI136</f>
        <v>1804</v>
      </c>
      <c r="AJ171" s="217"/>
      <c r="AK171" s="216">
        <f>AK169+AK136</f>
        <v>892</v>
      </c>
      <c r="AL171" s="217"/>
      <c r="AM171" s="216">
        <f>AM169+AM136</f>
        <v>900</v>
      </c>
      <c r="AN171" s="217"/>
      <c r="AO171" s="216">
        <f>AO169+AO136</f>
        <v>0</v>
      </c>
      <c r="AP171" s="217"/>
      <c r="AQ171" s="216">
        <f>AQ169+AQ136</f>
        <v>0</v>
      </c>
      <c r="AR171" s="217"/>
      <c r="AS171" s="216">
        <f>AS169+AS136</f>
        <v>304</v>
      </c>
      <c r="AT171" s="217"/>
      <c r="AU171" s="216">
        <f>AU169+AU136</f>
        <v>2436</v>
      </c>
      <c r="AV171" s="217"/>
      <c r="AW171" s="271">
        <f>AW169+AW136</f>
        <v>0</v>
      </c>
      <c r="AX171" s="272"/>
      <c r="AY171" s="271">
        <f>AY169+AY136</f>
        <v>4</v>
      </c>
      <c r="AZ171" s="272"/>
      <c r="BA171" s="271">
        <f>BA169+BA136</f>
        <v>14.5</v>
      </c>
      <c r="BB171" s="272"/>
      <c r="BC171" s="271">
        <f>BC169+BC136</f>
        <v>12</v>
      </c>
      <c r="BD171" s="272"/>
      <c r="BE171" s="271">
        <f>BE169+BE136</f>
        <v>20.5</v>
      </c>
      <c r="BF171" s="272"/>
      <c r="BG171" s="271">
        <f>BG169+BG136</f>
        <v>20</v>
      </c>
      <c r="BH171" s="272"/>
      <c r="BI171" s="271">
        <f>BI169+BI136</f>
        <v>20</v>
      </c>
      <c r="BJ171" s="272"/>
      <c r="BK171" s="271">
        <f>BK169+BK136</f>
        <v>18.5</v>
      </c>
      <c r="BL171" s="272"/>
      <c r="BM171" s="145"/>
      <c r="BN171" s="145"/>
      <c r="BO171" s="145"/>
      <c r="BP171" s="145"/>
      <c r="BQ171" s="145"/>
      <c r="BR171" s="145"/>
      <c r="BS171" s="145"/>
      <c r="BT171" s="145"/>
      <c r="BU171" s="145"/>
    </row>
    <row r="172" spans="1:73" s="35" customFormat="1" ht="16.5" customHeight="1" thickBot="1">
      <c r="A172" s="2"/>
      <c r="B172" s="2"/>
      <c r="C172" s="2"/>
      <c r="D172" s="2"/>
      <c r="E172" s="2"/>
      <c r="F172" s="2"/>
      <c r="G172" s="218"/>
      <c r="H172" s="219"/>
      <c r="I172" s="432"/>
      <c r="J172" s="433"/>
      <c r="K172" s="433"/>
      <c r="L172" s="433"/>
      <c r="M172" s="433"/>
      <c r="N172" s="433"/>
      <c r="O172" s="433"/>
      <c r="P172" s="433"/>
      <c r="Q172" s="433"/>
      <c r="R172" s="433"/>
      <c r="S172" s="433"/>
      <c r="T172" s="434"/>
      <c r="U172" s="218"/>
      <c r="V172" s="411"/>
      <c r="W172" s="219"/>
      <c r="X172" s="218"/>
      <c r="Y172" s="411"/>
      <c r="Z172" s="219"/>
      <c r="AA172" s="309"/>
      <c r="AB172" s="309"/>
      <c r="AC172" s="218"/>
      <c r="AD172" s="219"/>
      <c r="AE172" s="218"/>
      <c r="AF172" s="219"/>
      <c r="AG172" s="218"/>
      <c r="AH172" s="219"/>
      <c r="AI172" s="218"/>
      <c r="AJ172" s="219"/>
      <c r="AK172" s="218"/>
      <c r="AL172" s="219"/>
      <c r="AM172" s="218"/>
      <c r="AN172" s="219"/>
      <c r="AO172" s="218"/>
      <c r="AP172" s="219"/>
      <c r="AQ172" s="218"/>
      <c r="AR172" s="219"/>
      <c r="AS172" s="218"/>
      <c r="AT172" s="219"/>
      <c r="AU172" s="218"/>
      <c r="AV172" s="219"/>
      <c r="AW172" s="69">
        <f>AW170+AW137</f>
        <v>0</v>
      </c>
      <c r="AX172" s="69">
        <f>AX170+AX137</f>
        <v>0</v>
      </c>
      <c r="AY172" s="69">
        <f>AY170+AY137</f>
        <v>34</v>
      </c>
      <c r="AZ172" s="69">
        <f>AZ170+AZ137</f>
        <v>34</v>
      </c>
      <c r="BA172" s="69">
        <f>BA170+BA137</f>
        <v>134</v>
      </c>
      <c r="BB172" s="69">
        <f>BB170+BB137</f>
        <v>128</v>
      </c>
      <c r="BC172" s="69">
        <f>BC170+BC137</f>
        <v>102</v>
      </c>
      <c r="BD172" s="69">
        <f>BD170+BD137</f>
        <v>102</v>
      </c>
      <c r="BE172" s="69">
        <f>BE170+BE137</f>
        <v>196</v>
      </c>
      <c r="BF172" s="69">
        <f>BF170+BF137</f>
        <v>174</v>
      </c>
      <c r="BG172" s="69">
        <f>BG170+BG137</f>
        <v>170</v>
      </c>
      <c r="BH172" s="69">
        <f>BH170+BH137</f>
        <v>170</v>
      </c>
      <c r="BI172" s="69">
        <f>BI170+BI137</f>
        <v>168</v>
      </c>
      <c r="BJ172" s="69">
        <f>BJ170+BJ137</f>
        <v>192</v>
      </c>
      <c r="BK172" s="69">
        <f>BK170+BK137</f>
        <v>88</v>
      </c>
      <c r="BL172" s="69">
        <f>BL170+BL137</f>
        <v>100</v>
      </c>
      <c r="BM172" s="145"/>
      <c r="BN172" s="145"/>
      <c r="BO172" s="145"/>
      <c r="BP172" s="145"/>
      <c r="BQ172" s="145"/>
      <c r="BR172" s="145"/>
      <c r="BS172" s="145"/>
      <c r="BT172" s="145"/>
      <c r="BU172" s="145"/>
    </row>
    <row r="173" spans="1:73" s="35" customFormat="1" ht="12.75" customHeight="1">
      <c r="A173" s="2"/>
      <c r="B173" s="2"/>
      <c r="C173" s="2"/>
      <c r="D173" s="2"/>
      <c r="E173" s="2"/>
      <c r="F173" s="2"/>
      <c r="G173" s="216"/>
      <c r="H173" s="217"/>
      <c r="I173" s="404" t="s">
        <v>165</v>
      </c>
      <c r="J173" s="405"/>
      <c r="K173" s="405"/>
      <c r="L173" s="405"/>
      <c r="M173" s="405"/>
      <c r="N173" s="405"/>
      <c r="O173" s="405"/>
      <c r="P173" s="405"/>
      <c r="Q173" s="405"/>
      <c r="R173" s="405"/>
      <c r="S173" s="405"/>
      <c r="T173" s="406"/>
      <c r="U173" s="216"/>
      <c r="V173" s="410"/>
      <c r="W173" s="217"/>
      <c r="X173" s="216"/>
      <c r="Y173" s="410"/>
      <c r="Z173" s="217"/>
      <c r="AA173" s="308"/>
      <c r="AB173" s="308"/>
      <c r="AC173" s="216"/>
      <c r="AD173" s="217"/>
      <c r="AE173" s="216"/>
      <c r="AF173" s="217"/>
      <c r="AG173" s="216">
        <f>AG171</f>
        <v>150</v>
      </c>
      <c r="AH173" s="217"/>
      <c r="AI173" s="390"/>
      <c r="AJ173" s="391"/>
      <c r="AK173" s="390"/>
      <c r="AL173" s="391"/>
      <c r="AM173" s="390"/>
      <c r="AN173" s="391"/>
      <c r="AO173" s="390"/>
      <c r="AP173" s="391"/>
      <c r="AQ173" s="216"/>
      <c r="AR173" s="217"/>
      <c r="AS173" s="216"/>
      <c r="AT173" s="217"/>
      <c r="AU173" s="216"/>
      <c r="AV173" s="217"/>
      <c r="AW173" s="362">
        <v>0</v>
      </c>
      <c r="AX173" s="363"/>
      <c r="AY173" s="364">
        <f>AG94+AG128</f>
        <v>8</v>
      </c>
      <c r="AZ173" s="365"/>
      <c r="BA173" s="366">
        <f>AG96+AG104+AG100+AG139</f>
        <v>18</v>
      </c>
      <c r="BB173" s="363"/>
      <c r="BC173" s="364">
        <f>AG155+AG130+AG106+AG98</f>
        <v>17</v>
      </c>
      <c r="BD173" s="365"/>
      <c r="BE173" s="366">
        <f>AG147+AG141+AG159+AG116+AG110+AG102</f>
        <v>26</v>
      </c>
      <c r="BF173" s="363"/>
      <c r="BG173" s="364">
        <f>AG157+AG132+AG124+AG151+AG165+AG161</f>
        <v>24</v>
      </c>
      <c r="BH173" s="365"/>
      <c r="BI173" s="366">
        <f>AG153+AG120+AG118+AG114+AG122+AG108</f>
        <v>28</v>
      </c>
      <c r="BJ173" s="363"/>
      <c r="BK173" s="364">
        <f>AG149+AG145+AG143+AG134+AG126+AG112+AG163</f>
        <v>29</v>
      </c>
      <c r="BL173" s="363"/>
      <c r="BM173" s="46"/>
      <c r="BN173" s="46"/>
      <c r="BO173" s="46"/>
      <c r="BP173" s="46"/>
      <c r="BQ173" s="46"/>
      <c r="BR173" s="46"/>
      <c r="BS173" s="46"/>
      <c r="BT173" s="46"/>
      <c r="BU173" s="86"/>
    </row>
    <row r="174" spans="1:73" s="35" customFormat="1" ht="13.5" thickBot="1">
      <c r="A174" s="2"/>
      <c r="B174" s="2"/>
      <c r="C174" s="2"/>
      <c r="D174" s="2"/>
      <c r="E174" s="2"/>
      <c r="F174" s="2"/>
      <c r="G174" s="218"/>
      <c r="H174" s="219"/>
      <c r="I174" s="407"/>
      <c r="J174" s="408"/>
      <c r="K174" s="408"/>
      <c r="L174" s="408"/>
      <c r="M174" s="408"/>
      <c r="N174" s="408"/>
      <c r="O174" s="408"/>
      <c r="P174" s="408"/>
      <c r="Q174" s="408"/>
      <c r="R174" s="408"/>
      <c r="S174" s="408"/>
      <c r="T174" s="409"/>
      <c r="U174" s="218"/>
      <c r="V174" s="411"/>
      <c r="W174" s="219"/>
      <c r="X174" s="218"/>
      <c r="Y174" s="411"/>
      <c r="Z174" s="219"/>
      <c r="AA174" s="358"/>
      <c r="AB174" s="358"/>
      <c r="AC174" s="218"/>
      <c r="AD174" s="219"/>
      <c r="AE174" s="218"/>
      <c r="AF174" s="219"/>
      <c r="AG174" s="218"/>
      <c r="AH174" s="219"/>
      <c r="AI174" s="392"/>
      <c r="AJ174" s="393"/>
      <c r="AK174" s="392"/>
      <c r="AL174" s="393"/>
      <c r="AM174" s="392"/>
      <c r="AN174" s="393"/>
      <c r="AO174" s="392"/>
      <c r="AP174" s="393"/>
      <c r="AQ174" s="218"/>
      <c r="AR174" s="219"/>
      <c r="AS174" s="218"/>
      <c r="AT174" s="219"/>
      <c r="AU174" s="218"/>
      <c r="AV174" s="219"/>
      <c r="AW174" s="335"/>
      <c r="AX174" s="336"/>
      <c r="AY174" s="325"/>
      <c r="AZ174" s="326"/>
      <c r="BA174" s="335"/>
      <c r="BB174" s="336"/>
      <c r="BC174" s="325"/>
      <c r="BD174" s="326"/>
      <c r="BE174" s="335"/>
      <c r="BF174" s="336"/>
      <c r="BG174" s="325"/>
      <c r="BH174" s="326"/>
      <c r="BI174" s="335"/>
      <c r="BJ174" s="336"/>
      <c r="BK174" s="325"/>
      <c r="BL174" s="336"/>
      <c r="BM174" s="46"/>
      <c r="BN174" s="46"/>
      <c r="BO174" s="46"/>
      <c r="BP174" s="46"/>
      <c r="BQ174" s="46"/>
      <c r="BR174" s="46"/>
      <c r="BS174" s="46"/>
      <c r="BT174" s="46"/>
      <c r="BU174" s="86"/>
    </row>
    <row r="175" spans="1:73" s="35" customFormat="1">
      <c r="A175" s="600"/>
      <c r="B175" s="600"/>
      <c r="C175" s="600"/>
      <c r="D175" s="600"/>
      <c r="E175" s="600"/>
      <c r="F175" s="659"/>
      <c r="G175" s="667"/>
      <c r="H175" s="480"/>
      <c r="I175" s="483" t="s">
        <v>166</v>
      </c>
      <c r="J175" s="484"/>
      <c r="K175" s="484"/>
      <c r="L175" s="484"/>
      <c r="M175" s="484"/>
      <c r="N175" s="484"/>
      <c r="O175" s="484"/>
      <c r="P175" s="484"/>
      <c r="Q175" s="484"/>
      <c r="R175" s="484"/>
      <c r="S175" s="484"/>
      <c r="T175" s="485"/>
      <c r="U175" s="489">
        <v>24</v>
      </c>
      <c r="V175" s="490"/>
      <c r="W175" s="480"/>
      <c r="X175" s="489">
        <v>32</v>
      </c>
      <c r="Y175" s="490"/>
      <c r="Z175" s="480"/>
      <c r="AA175" s="492"/>
      <c r="AB175" s="492">
        <v>1</v>
      </c>
      <c r="AC175" s="489">
        <v>5</v>
      </c>
      <c r="AD175" s="480"/>
      <c r="AE175" s="479">
        <f>AE171+AE88</f>
        <v>7200</v>
      </c>
      <c r="AF175" s="480"/>
      <c r="AG175" s="479">
        <f>AG171+AG88</f>
        <v>240</v>
      </c>
      <c r="AH175" s="480"/>
      <c r="AI175" s="479">
        <f>AI171+AI88</f>
        <v>3206</v>
      </c>
      <c r="AJ175" s="480"/>
      <c r="AK175" s="479">
        <f>AK171+AK88</f>
        <v>1342</v>
      </c>
      <c r="AL175" s="480"/>
      <c r="AM175" s="479">
        <f>AM171+AM88</f>
        <v>1774</v>
      </c>
      <c r="AN175" s="480"/>
      <c r="AO175" s="479">
        <f>AO171+AO88</f>
        <v>76</v>
      </c>
      <c r="AP175" s="480"/>
      <c r="AQ175" s="479">
        <f>AQ171+AQ88</f>
        <v>0</v>
      </c>
      <c r="AR175" s="480"/>
      <c r="AS175" s="479">
        <f>AS171+AS88</f>
        <v>480</v>
      </c>
      <c r="AT175" s="480"/>
      <c r="AU175" s="479">
        <f>AU171+AU88</f>
        <v>3560</v>
      </c>
      <c r="AV175" s="480"/>
      <c r="AW175" s="477">
        <f>AW171+AW88</f>
        <v>25</v>
      </c>
      <c r="AX175" s="478"/>
      <c r="AY175" s="477">
        <f>AY171+AY88</f>
        <v>23.5</v>
      </c>
      <c r="AZ175" s="478"/>
      <c r="BA175" s="477">
        <f>BA171+BA88</f>
        <v>23.5</v>
      </c>
      <c r="BB175" s="478"/>
      <c r="BC175" s="477">
        <f>BC171+BC88</f>
        <v>24</v>
      </c>
      <c r="BD175" s="478"/>
      <c r="BE175" s="477">
        <f>BE171+BE88</f>
        <v>25</v>
      </c>
      <c r="BF175" s="478"/>
      <c r="BG175" s="477">
        <f>BG171+BG88</f>
        <v>26</v>
      </c>
      <c r="BH175" s="478"/>
      <c r="BI175" s="477">
        <f>BI171+BI88</f>
        <v>22</v>
      </c>
      <c r="BJ175" s="478"/>
      <c r="BK175" s="477">
        <f>BK171+BK88</f>
        <v>22</v>
      </c>
      <c r="BL175" s="478"/>
      <c r="BM175" s="46"/>
      <c r="BN175" s="46"/>
      <c r="BO175" s="46"/>
      <c r="BP175" s="46"/>
      <c r="BQ175" s="46"/>
      <c r="BR175" s="46"/>
      <c r="BS175" s="46"/>
      <c r="BT175" s="46"/>
      <c r="BU175" s="86"/>
    </row>
    <row r="176" spans="1:73" s="35" customFormat="1" ht="13.5" thickBot="1">
      <c r="A176" s="2"/>
      <c r="B176" s="2"/>
      <c r="C176" s="2"/>
      <c r="D176" s="2"/>
      <c r="E176" s="2"/>
      <c r="F176" s="2"/>
      <c r="G176" s="668"/>
      <c r="H176" s="482"/>
      <c r="I176" s="486"/>
      <c r="J176" s="487"/>
      <c r="K176" s="487"/>
      <c r="L176" s="487"/>
      <c r="M176" s="487"/>
      <c r="N176" s="487"/>
      <c r="O176" s="487"/>
      <c r="P176" s="487"/>
      <c r="Q176" s="487"/>
      <c r="R176" s="487"/>
      <c r="S176" s="487"/>
      <c r="T176" s="488"/>
      <c r="U176" s="481"/>
      <c r="V176" s="491"/>
      <c r="W176" s="482"/>
      <c r="X176" s="481"/>
      <c r="Y176" s="491"/>
      <c r="Z176" s="482"/>
      <c r="AA176" s="493"/>
      <c r="AB176" s="493"/>
      <c r="AC176" s="481"/>
      <c r="AD176" s="482"/>
      <c r="AE176" s="481"/>
      <c r="AF176" s="482"/>
      <c r="AG176" s="481"/>
      <c r="AH176" s="482"/>
      <c r="AI176" s="481"/>
      <c r="AJ176" s="482"/>
      <c r="AK176" s="481"/>
      <c r="AL176" s="482"/>
      <c r="AM176" s="481"/>
      <c r="AN176" s="482"/>
      <c r="AO176" s="481"/>
      <c r="AP176" s="482"/>
      <c r="AQ176" s="481"/>
      <c r="AR176" s="482"/>
      <c r="AS176" s="481"/>
      <c r="AT176" s="482"/>
      <c r="AU176" s="481"/>
      <c r="AV176" s="482"/>
      <c r="AW176" s="52">
        <f>AW172+AW89</f>
        <v>140</v>
      </c>
      <c r="AX176" s="52">
        <f>AX172+AX89</f>
        <v>310</v>
      </c>
      <c r="AY176" s="52">
        <f>AY172+AY89</f>
        <v>150</v>
      </c>
      <c r="AZ176" s="52">
        <f>AZ172+AZ89</f>
        <v>250</v>
      </c>
      <c r="BA176" s="52">
        <f>BA172+BA89</f>
        <v>194</v>
      </c>
      <c r="BB176" s="52">
        <f>BB172+BB89</f>
        <v>230</v>
      </c>
      <c r="BC176" s="52">
        <f>BC172+BC89</f>
        <v>182</v>
      </c>
      <c r="BD176" s="52">
        <f>BD172+BD89</f>
        <v>228</v>
      </c>
      <c r="BE176" s="52">
        <f>BE172+BE89</f>
        <v>216</v>
      </c>
      <c r="BF176" s="52">
        <f>BF172+BF89</f>
        <v>232</v>
      </c>
      <c r="BG176" s="52">
        <f>BG172+BG89</f>
        <v>204</v>
      </c>
      <c r="BH176" s="52">
        <f>BH172+BH89</f>
        <v>238</v>
      </c>
      <c r="BI176" s="52">
        <f>BI172+BI89</f>
        <v>168</v>
      </c>
      <c r="BJ176" s="52">
        <f>BJ172+BJ89</f>
        <v>228</v>
      </c>
      <c r="BK176" s="52">
        <f>BK172+BK89</f>
        <v>88</v>
      </c>
      <c r="BL176" s="52">
        <f>BL172+BL89</f>
        <v>134</v>
      </c>
      <c r="BM176" s="46"/>
      <c r="BN176" s="46"/>
      <c r="BO176" s="46"/>
      <c r="BP176" s="46"/>
      <c r="BQ176" s="46"/>
      <c r="BR176" s="46"/>
      <c r="BS176" s="46"/>
      <c r="BT176" s="46"/>
      <c r="BU176" s="86"/>
    </row>
    <row r="177" spans="1:95" s="35" customFormat="1">
      <c r="A177" s="2"/>
      <c r="B177" s="2"/>
      <c r="C177" s="2"/>
      <c r="D177" s="2"/>
      <c r="E177" s="2"/>
      <c r="F177" s="2"/>
      <c r="G177" s="95"/>
      <c r="H177" s="95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7"/>
      <c r="BM177" s="46"/>
      <c r="BN177" s="46"/>
      <c r="BO177" s="46"/>
      <c r="BP177" s="46"/>
      <c r="BQ177" s="46"/>
      <c r="BR177" s="46"/>
      <c r="BS177" s="46"/>
      <c r="BT177" s="46"/>
      <c r="BU177" s="86"/>
    </row>
    <row r="178" spans="1:95" ht="10.5" customHeight="1">
      <c r="A178" s="1"/>
      <c r="B178" s="1"/>
      <c r="C178" s="1"/>
      <c r="D178" s="5"/>
      <c r="E178" s="5"/>
      <c r="F178" s="5"/>
      <c r="G178" s="401" t="s">
        <v>167</v>
      </c>
      <c r="H178" s="402"/>
      <c r="I178" s="402"/>
      <c r="J178" s="402"/>
      <c r="K178" s="402"/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  <c r="AA178" s="402"/>
      <c r="AB178" s="402"/>
      <c r="AC178" s="402"/>
      <c r="AD178" s="402"/>
      <c r="AE178" s="402"/>
      <c r="AF178" s="402"/>
      <c r="AG178" s="402"/>
      <c r="AH178" s="402"/>
      <c r="AI178" s="402"/>
      <c r="AJ178" s="402"/>
      <c r="AK178" s="402"/>
      <c r="AL178" s="402"/>
      <c r="AM178" s="402"/>
      <c r="AN178" s="402"/>
      <c r="AO178" s="402"/>
      <c r="AP178" s="402"/>
      <c r="AQ178" s="402"/>
      <c r="AR178" s="402"/>
      <c r="AS178" s="402"/>
      <c r="AT178" s="402"/>
      <c r="AU178" s="402"/>
      <c r="AV178" s="402"/>
      <c r="AW178" s="394"/>
      <c r="AX178" s="394"/>
      <c r="AY178" s="394"/>
      <c r="AZ178" s="394"/>
      <c r="BA178" s="394"/>
      <c r="BB178" s="394"/>
      <c r="BC178" s="394"/>
      <c r="BD178" s="394"/>
      <c r="BE178" s="394"/>
      <c r="BF178" s="394"/>
      <c r="BG178" s="394"/>
      <c r="BH178" s="394"/>
      <c r="BI178" s="394"/>
      <c r="BJ178" s="394"/>
      <c r="BK178" s="394"/>
      <c r="BL178" s="403"/>
      <c r="BM178" s="144"/>
      <c r="BN178" s="144"/>
      <c r="BO178" s="144"/>
      <c r="BP178" s="144"/>
      <c r="BQ178" s="144"/>
      <c r="BR178" s="144"/>
      <c r="BS178" s="144"/>
      <c r="BT178" s="144"/>
      <c r="BU178" s="87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</row>
    <row r="179" spans="1:95" ht="11.1" customHeight="1">
      <c r="A179" s="1"/>
      <c r="B179" s="1"/>
      <c r="C179" s="1"/>
      <c r="D179" s="5"/>
      <c r="E179" s="5"/>
      <c r="F179" s="5"/>
      <c r="G179" s="413"/>
      <c r="H179" s="414"/>
      <c r="I179" s="417" t="s">
        <v>168</v>
      </c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  <c r="T179" s="419"/>
      <c r="U179" s="423">
        <f>U88</f>
        <v>10</v>
      </c>
      <c r="V179" s="424"/>
      <c r="W179" s="425"/>
      <c r="X179" s="423">
        <f>X88</f>
        <v>12</v>
      </c>
      <c r="Y179" s="424"/>
      <c r="Z179" s="425"/>
      <c r="AA179" s="475"/>
      <c r="AB179" s="475"/>
      <c r="AC179" s="423"/>
      <c r="AD179" s="425"/>
      <c r="AE179" s="423">
        <f>AE88</f>
        <v>2700</v>
      </c>
      <c r="AF179" s="425"/>
      <c r="AG179" s="423">
        <f>AG88</f>
        <v>90</v>
      </c>
      <c r="AH179" s="425"/>
      <c r="AI179" s="423">
        <f>AI88</f>
        <v>1402</v>
      </c>
      <c r="AJ179" s="425"/>
      <c r="AK179" s="423">
        <f>AK88</f>
        <v>450</v>
      </c>
      <c r="AL179" s="425"/>
      <c r="AM179" s="423">
        <f>AM88</f>
        <v>874</v>
      </c>
      <c r="AN179" s="425"/>
      <c r="AO179" s="423">
        <f>AO88</f>
        <v>76</v>
      </c>
      <c r="AP179" s="425"/>
      <c r="AQ179" s="423">
        <f>AQ88</f>
        <v>0</v>
      </c>
      <c r="AR179" s="425"/>
      <c r="AS179" s="423">
        <f>AS88</f>
        <v>176</v>
      </c>
      <c r="AT179" s="425"/>
      <c r="AU179" s="423">
        <f>AU88</f>
        <v>1124</v>
      </c>
      <c r="AV179" s="425"/>
      <c r="AW179" s="473">
        <f>AW88</f>
        <v>25</v>
      </c>
      <c r="AX179" s="474"/>
      <c r="AY179" s="473">
        <f>AY88</f>
        <v>19.5</v>
      </c>
      <c r="AZ179" s="474"/>
      <c r="BA179" s="473">
        <f>BA88</f>
        <v>9</v>
      </c>
      <c r="BB179" s="474"/>
      <c r="BC179" s="473">
        <f>BC88</f>
        <v>12</v>
      </c>
      <c r="BD179" s="474"/>
      <c r="BE179" s="473">
        <f>BE88</f>
        <v>4.5</v>
      </c>
      <c r="BF179" s="474"/>
      <c r="BG179" s="473">
        <f>BG88</f>
        <v>6</v>
      </c>
      <c r="BH179" s="474"/>
      <c r="BI179" s="473">
        <f>BI88</f>
        <v>2</v>
      </c>
      <c r="BJ179" s="474"/>
      <c r="BK179" s="473">
        <f>BK88</f>
        <v>3.5</v>
      </c>
      <c r="BL179" s="474"/>
      <c r="BM179" s="144"/>
      <c r="BN179" s="144"/>
      <c r="BO179" s="144"/>
      <c r="BP179" s="144"/>
      <c r="BQ179" s="144"/>
      <c r="BR179" s="144"/>
      <c r="BS179" s="144"/>
      <c r="BT179" s="144"/>
      <c r="BU179" s="87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</row>
    <row r="180" spans="1:95" ht="11.1" customHeight="1" thickBot="1">
      <c r="A180" s="1"/>
      <c r="B180" s="1"/>
      <c r="C180" s="1"/>
      <c r="D180" s="5"/>
      <c r="E180" s="5"/>
      <c r="F180" s="5"/>
      <c r="G180" s="415"/>
      <c r="H180" s="416"/>
      <c r="I180" s="420"/>
      <c r="J180" s="421"/>
      <c r="K180" s="421"/>
      <c r="L180" s="421"/>
      <c r="M180" s="421"/>
      <c r="N180" s="421"/>
      <c r="O180" s="421"/>
      <c r="P180" s="421"/>
      <c r="Q180" s="421"/>
      <c r="R180" s="421"/>
      <c r="S180" s="421"/>
      <c r="T180" s="422"/>
      <c r="U180" s="426"/>
      <c r="V180" s="427"/>
      <c r="W180" s="428"/>
      <c r="X180" s="426"/>
      <c r="Y180" s="427"/>
      <c r="Z180" s="428"/>
      <c r="AA180" s="476"/>
      <c r="AB180" s="476"/>
      <c r="AC180" s="426"/>
      <c r="AD180" s="428"/>
      <c r="AE180" s="426"/>
      <c r="AF180" s="428"/>
      <c r="AG180" s="426"/>
      <c r="AH180" s="428"/>
      <c r="AI180" s="426"/>
      <c r="AJ180" s="428"/>
      <c r="AK180" s="426"/>
      <c r="AL180" s="428"/>
      <c r="AM180" s="426"/>
      <c r="AN180" s="428"/>
      <c r="AO180" s="426"/>
      <c r="AP180" s="428"/>
      <c r="AQ180" s="426"/>
      <c r="AR180" s="428"/>
      <c r="AS180" s="426"/>
      <c r="AT180" s="428"/>
      <c r="AU180" s="426"/>
      <c r="AV180" s="428"/>
      <c r="AW180" s="79">
        <f>AW89</f>
        <v>140</v>
      </c>
      <c r="AX180" s="79">
        <f>AX89</f>
        <v>310</v>
      </c>
      <c r="AY180" s="79">
        <f>AY89</f>
        <v>116</v>
      </c>
      <c r="AZ180" s="79">
        <f>AZ89</f>
        <v>216</v>
      </c>
      <c r="BA180" s="79">
        <f>BA89</f>
        <v>60</v>
      </c>
      <c r="BB180" s="79">
        <f>BB89</f>
        <v>102</v>
      </c>
      <c r="BC180" s="79">
        <f>BC89</f>
        <v>80</v>
      </c>
      <c r="BD180" s="79">
        <f>BD89</f>
        <v>126</v>
      </c>
      <c r="BE180" s="79">
        <f>BE89</f>
        <v>20</v>
      </c>
      <c r="BF180" s="79">
        <f>BF89</f>
        <v>58</v>
      </c>
      <c r="BG180" s="79">
        <f>BG89</f>
        <v>34</v>
      </c>
      <c r="BH180" s="79">
        <f>BH89</f>
        <v>68</v>
      </c>
      <c r="BI180" s="79">
        <f>BI89</f>
        <v>0</v>
      </c>
      <c r="BJ180" s="79">
        <f>BJ89</f>
        <v>36</v>
      </c>
      <c r="BK180" s="79">
        <f>BK89</f>
        <v>0</v>
      </c>
      <c r="BL180" s="79">
        <f>BL89</f>
        <v>34</v>
      </c>
      <c r="BM180" s="144"/>
      <c r="BN180" s="144"/>
      <c r="BO180" s="144"/>
      <c r="BP180" s="144"/>
      <c r="BQ180" s="144"/>
      <c r="BR180" s="144"/>
      <c r="BS180" s="144"/>
      <c r="BT180" s="144"/>
      <c r="BU180" s="87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</row>
    <row r="181" spans="1:95" ht="11.1" customHeight="1">
      <c r="A181" s="1"/>
      <c r="B181" s="1"/>
      <c r="C181" s="1"/>
      <c r="D181" s="5"/>
      <c r="E181" s="5"/>
      <c r="F181" s="5"/>
      <c r="G181" s="413"/>
      <c r="H181" s="414"/>
      <c r="I181" s="417" t="s">
        <v>169</v>
      </c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  <c r="T181" s="419"/>
      <c r="U181" s="240">
        <v>14</v>
      </c>
      <c r="V181" s="241"/>
      <c r="W181" s="242"/>
      <c r="X181" s="240">
        <v>20</v>
      </c>
      <c r="Y181" s="241"/>
      <c r="Z181" s="242"/>
      <c r="AA181" s="177"/>
      <c r="AB181" s="177"/>
      <c r="AC181" s="240"/>
      <c r="AD181" s="242"/>
      <c r="AE181" s="240">
        <f>AE171</f>
        <v>4500</v>
      </c>
      <c r="AF181" s="242"/>
      <c r="AG181" s="240">
        <v>150</v>
      </c>
      <c r="AH181" s="242"/>
      <c r="AI181" s="240">
        <f>AI171</f>
        <v>1804</v>
      </c>
      <c r="AJ181" s="242"/>
      <c r="AK181" s="240">
        <f>AK171</f>
        <v>892</v>
      </c>
      <c r="AL181" s="242"/>
      <c r="AM181" s="240">
        <f>AM171</f>
        <v>900</v>
      </c>
      <c r="AN181" s="242"/>
      <c r="AO181" s="240">
        <f>AO171</f>
        <v>0</v>
      </c>
      <c r="AP181" s="242"/>
      <c r="AQ181" s="240">
        <f>AQ171</f>
        <v>0</v>
      </c>
      <c r="AR181" s="242"/>
      <c r="AS181" s="240">
        <f>AS171</f>
        <v>304</v>
      </c>
      <c r="AT181" s="242"/>
      <c r="AU181" s="240">
        <f>AU171</f>
        <v>2436</v>
      </c>
      <c r="AV181" s="242"/>
      <c r="AW181" s="471">
        <f>AW171</f>
        <v>0</v>
      </c>
      <c r="AX181" s="472"/>
      <c r="AY181" s="471">
        <f>AY171</f>
        <v>4</v>
      </c>
      <c r="AZ181" s="472"/>
      <c r="BA181" s="471">
        <f>BA171</f>
        <v>14.5</v>
      </c>
      <c r="BB181" s="472"/>
      <c r="BC181" s="471">
        <f>BC171</f>
        <v>12</v>
      </c>
      <c r="BD181" s="472"/>
      <c r="BE181" s="471">
        <f>BE171</f>
        <v>20.5</v>
      </c>
      <c r="BF181" s="472"/>
      <c r="BG181" s="471">
        <f>BG171</f>
        <v>20</v>
      </c>
      <c r="BH181" s="472"/>
      <c r="BI181" s="471">
        <f>BI171</f>
        <v>20</v>
      </c>
      <c r="BJ181" s="472"/>
      <c r="BK181" s="471">
        <f>BK171</f>
        <v>18.5</v>
      </c>
      <c r="BL181" s="472"/>
      <c r="BM181" s="144"/>
      <c r="BN181" s="144"/>
      <c r="BO181" s="144"/>
      <c r="BP181" s="144"/>
      <c r="BQ181" s="144"/>
      <c r="BR181" s="144"/>
      <c r="BS181" s="144"/>
      <c r="BT181" s="144"/>
      <c r="BU181" s="87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</row>
    <row r="182" spans="1:95" ht="11.1" customHeight="1">
      <c r="A182" s="1"/>
      <c r="B182" s="1"/>
      <c r="C182" s="1"/>
      <c r="D182" s="5"/>
      <c r="E182" s="5"/>
      <c r="F182" s="5"/>
      <c r="G182" s="415"/>
      <c r="H182" s="416"/>
      <c r="I182" s="420"/>
      <c r="J182" s="421"/>
      <c r="K182" s="421"/>
      <c r="L182" s="421"/>
      <c r="M182" s="421"/>
      <c r="N182" s="421"/>
      <c r="O182" s="421"/>
      <c r="P182" s="421"/>
      <c r="Q182" s="421"/>
      <c r="R182" s="421"/>
      <c r="S182" s="421"/>
      <c r="T182" s="422"/>
      <c r="U182" s="243"/>
      <c r="V182" s="244"/>
      <c r="W182" s="245"/>
      <c r="X182" s="243"/>
      <c r="Y182" s="244"/>
      <c r="Z182" s="245"/>
      <c r="AA182" s="177"/>
      <c r="AB182" s="177"/>
      <c r="AC182" s="243"/>
      <c r="AD182" s="245"/>
      <c r="AE182" s="243"/>
      <c r="AF182" s="245"/>
      <c r="AG182" s="243"/>
      <c r="AH182" s="245"/>
      <c r="AI182" s="243"/>
      <c r="AJ182" s="245"/>
      <c r="AK182" s="243"/>
      <c r="AL182" s="245"/>
      <c r="AM182" s="243"/>
      <c r="AN182" s="245"/>
      <c r="AO182" s="243"/>
      <c r="AP182" s="245"/>
      <c r="AQ182" s="243"/>
      <c r="AR182" s="245"/>
      <c r="AS182" s="243"/>
      <c r="AT182" s="245"/>
      <c r="AU182" s="243"/>
      <c r="AV182" s="245"/>
      <c r="AW182" s="53">
        <f>AW172</f>
        <v>0</v>
      </c>
      <c r="AX182" s="53">
        <f t="shared" ref="AX182:BL182" si="2">AX172</f>
        <v>0</v>
      </c>
      <c r="AY182" s="53">
        <f t="shared" si="2"/>
        <v>34</v>
      </c>
      <c r="AZ182" s="53">
        <f t="shared" si="2"/>
        <v>34</v>
      </c>
      <c r="BA182" s="53">
        <f t="shared" si="2"/>
        <v>134</v>
      </c>
      <c r="BB182" s="53">
        <f t="shared" si="2"/>
        <v>128</v>
      </c>
      <c r="BC182" s="53">
        <f t="shared" si="2"/>
        <v>102</v>
      </c>
      <c r="BD182" s="53">
        <f t="shared" si="2"/>
        <v>102</v>
      </c>
      <c r="BE182" s="53">
        <f t="shared" si="2"/>
        <v>196</v>
      </c>
      <c r="BF182" s="53">
        <f t="shared" si="2"/>
        <v>174</v>
      </c>
      <c r="BG182" s="53">
        <f t="shared" si="2"/>
        <v>170</v>
      </c>
      <c r="BH182" s="53">
        <f t="shared" si="2"/>
        <v>170</v>
      </c>
      <c r="BI182" s="53">
        <f t="shared" si="2"/>
        <v>168</v>
      </c>
      <c r="BJ182" s="53">
        <f t="shared" si="2"/>
        <v>192</v>
      </c>
      <c r="BK182" s="53">
        <f t="shared" si="2"/>
        <v>88</v>
      </c>
      <c r="BL182" s="53">
        <f t="shared" si="2"/>
        <v>100</v>
      </c>
      <c r="BM182" s="144"/>
      <c r="BN182" s="144"/>
      <c r="BO182" s="144"/>
      <c r="BP182" s="144"/>
      <c r="BQ182" s="144"/>
      <c r="BR182" s="144"/>
      <c r="BS182" s="144"/>
      <c r="BT182" s="144"/>
      <c r="BU182" s="87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</row>
    <row r="183" spans="1:95" ht="11.1" customHeight="1">
      <c r="A183" s="1"/>
      <c r="B183" s="1"/>
      <c r="C183" s="1"/>
      <c r="D183" s="5"/>
      <c r="E183" s="5"/>
      <c r="F183" s="5"/>
      <c r="G183" s="441"/>
      <c r="H183" s="443"/>
      <c r="I183" s="468" t="s">
        <v>170</v>
      </c>
      <c r="J183" s="469"/>
      <c r="K183" s="469"/>
      <c r="L183" s="469"/>
      <c r="M183" s="469"/>
      <c r="N183" s="469"/>
      <c r="O183" s="469"/>
      <c r="P183" s="469"/>
      <c r="Q183" s="469"/>
      <c r="R183" s="469"/>
      <c r="S183" s="469"/>
      <c r="T183" s="470"/>
      <c r="U183" s="367">
        <v>24</v>
      </c>
      <c r="V183" s="445"/>
      <c r="W183" s="368"/>
      <c r="X183" s="367"/>
      <c r="Y183" s="445"/>
      <c r="Z183" s="368"/>
      <c r="AA183" s="63"/>
      <c r="AB183" s="63"/>
      <c r="AC183" s="367"/>
      <c r="AD183" s="368"/>
      <c r="AE183" s="367"/>
      <c r="AF183" s="368"/>
      <c r="AG183" s="367"/>
      <c r="AH183" s="368"/>
      <c r="AI183" s="367"/>
      <c r="AJ183" s="368"/>
      <c r="AK183" s="367"/>
      <c r="AL183" s="368"/>
      <c r="AM183" s="367"/>
      <c r="AN183" s="368"/>
      <c r="AO183" s="367"/>
      <c r="AP183" s="368"/>
      <c r="AQ183" s="367"/>
      <c r="AR183" s="368"/>
      <c r="AS183" s="367"/>
      <c r="AT183" s="368"/>
      <c r="AU183" s="367"/>
      <c r="AV183" s="445"/>
      <c r="AW183" s="467">
        <v>2</v>
      </c>
      <c r="AX183" s="368"/>
      <c r="AY183" s="367">
        <v>3</v>
      </c>
      <c r="AZ183" s="453"/>
      <c r="BA183" s="467">
        <v>4</v>
      </c>
      <c r="BB183" s="368"/>
      <c r="BC183" s="367">
        <v>5</v>
      </c>
      <c r="BD183" s="453"/>
      <c r="BE183" s="467">
        <v>3</v>
      </c>
      <c r="BF183" s="368"/>
      <c r="BG183" s="367">
        <v>2</v>
      </c>
      <c r="BH183" s="453"/>
      <c r="BI183" s="467">
        <v>3</v>
      </c>
      <c r="BJ183" s="368"/>
      <c r="BK183" s="367">
        <v>2</v>
      </c>
      <c r="BL183" s="368"/>
      <c r="BM183" s="144"/>
      <c r="BN183" s="144"/>
      <c r="BO183" s="144"/>
      <c r="BP183" s="144"/>
      <c r="BQ183" s="144"/>
      <c r="BR183" s="144"/>
      <c r="BS183" s="144"/>
      <c r="BT183" s="144"/>
      <c r="BU183" s="87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</row>
    <row r="184" spans="1:95" ht="11.1" customHeight="1">
      <c r="A184" s="1"/>
      <c r="B184" s="1"/>
      <c r="C184" s="1"/>
      <c r="D184" s="5"/>
      <c r="E184" s="5"/>
      <c r="F184" s="5"/>
      <c r="G184" s="441"/>
      <c r="H184" s="443"/>
      <c r="I184" s="468" t="s">
        <v>171</v>
      </c>
      <c r="J184" s="469"/>
      <c r="K184" s="469"/>
      <c r="L184" s="469"/>
      <c r="M184" s="469"/>
      <c r="N184" s="469"/>
      <c r="O184" s="469"/>
      <c r="P184" s="469"/>
      <c r="Q184" s="469"/>
      <c r="R184" s="469"/>
      <c r="S184" s="469"/>
      <c r="T184" s="470"/>
      <c r="U184" s="367"/>
      <c r="V184" s="445"/>
      <c r="W184" s="368"/>
      <c r="X184" s="367">
        <v>32</v>
      </c>
      <c r="Y184" s="445"/>
      <c r="Z184" s="368"/>
      <c r="AA184" s="63"/>
      <c r="AB184" s="63"/>
      <c r="AC184" s="367"/>
      <c r="AD184" s="368"/>
      <c r="AE184" s="367"/>
      <c r="AF184" s="368"/>
      <c r="AG184" s="367"/>
      <c r="AH184" s="368"/>
      <c r="AI184" s="367"/>
      <c r="AJ184" s="368"/>
      <c r="AK184" s="367"/>
      <c r="AL184" s="368"/>
      <c r="AM184" s="367"/>
      <c r="AN184" s="368"/>
      <c r="AO184" s="367"/>
      <c r="AP184" s="368"/>
      <c r="AQ184" s="367"/>
      <c r="AR184" s="368"/>
      <c r="AS184" s="367"/>
      <c r="AT184" s="368"/>
      <c r="AU184" s="367"/>
      <c r="AV184" s="445"/>
      <c r="AW184" s="467">
        <v>5</v>
      </c>
      <c r="AX184" s="368"/>
      <c r="AY184" s="367">
        <v>4</v>
      </c>
      <c r="AZ184" s="453"/>
      <c r="BA184" s="467">
        <v>3</v>
      </c>
      <c r="BB184" s="368"/>
      <c r="BC184" s="367">
        <v>3</v>
      </c>
      <c r="BD184" s="453"/>
      <c r="BE184" s="467">
        <v>4</v>
      </c>
      <c r="BF184" s="368"/>
      <c r="BG184" s="367">
        <v>6</v>
      </c>
      <c r="BH184" s="453"/>
      <c r="BI184" s="467">
        <v>2</v>
      </c>
      <c r="BJ184" s="368"/>
      <c r="BK184" s="367">
        <v>5</v>
      </c>
      <c r="BL184" s="368"/>
      <c r="BM184" s="144"/>
      <c r="BN184" s="144"/>
      <c r="BO184" s="144"/>
      <c r="BP184" s="144"/>
      <c r="BQ184" s="144"/>
      <c r="BR184" s="144"/>
      <c r="BS184" s="144"/>
      <c r="BT184" s="144"/>
      <c r="BU184" s="87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</row>
    <row r="185" spans="1:95" ht="11.1" customHeight="1" thickBot="1">
      <c r="A185" s="1"/>
      <c r="B185" s="1"/>
      <c r="C185" s="1"/>
      <c r="D185" s="5"/>
      <c r="E185" s="5"/>
      <c r="F185" s="5"/>
      <c r="G185" s="441"/>
      <c r="H185" s="443"/>
      <c r="I185" s="468" t="s">
        <v>172</v>
      </c>
      <c r="J185" s="469"/>
      <c r="K185" s="469"/>
      <c r="L185" s="469"/>
      <c r="M185" s="469"/>
      <c r="N185" s="469"/>
      <c r="O185" s="469"/>
      <c r="P185" s="469"/>
      <c r="Q185" s="469"/>
      <c r="R185" s="469"/>
      <c r="S185" s="469"/>
      <c r="T185" s="470"/>
      <c r="U185" s="367"/>
      <c r="V185" s="445"/>
      <c r="W185" s="368"/>
      <c r="X185" s="367"/>
      <c r="Y185" s="445"/>
      <c r="Z185" s="368"/>
      <c r="AA185" s="63">
        <v>1</v>
      </c>
      <c r="AB185" s="63"/>
      <c r="AC185" s="367"/>
      <c r="AD185" s="368"/>
      <c r="AE185" s="367"/>
      <c r="AF185" s="368"/>
      <c r="AG185" s="367"/>
      <c r="AH185" s="368"/>
      <c r="AI185" s="367"/>
      <c r="AJ185" s="368"/>
      <c r="AK185" s="367"/>
      <c r="AL185" s="368"/>
      <c r="AM185" s="367"/>
      <c r="AN185" s="368"/>
      <c r="AO185" s="367"/>
      <c r="AP185" s="368"/>
      <c r="AQ185" s="367"/>
      <c r="AR185" s="368"/>
      <c r="AS185" s="367"/>
      <c r="AT185" s="368"/>
      <c r="AU185" s="367"/>
      <c r="AV185" s="445"/>
      <c r="AW185" s="461"/>
      <c r="AX185" s="462"/>
      <c r="AY185" s="463"/>
      <c r="AZ185" s="464"/>
      <c r="BA185" s="461"/>
      <c r="BB185" s="462"/>
      <c r="BC185" s="463"/>
      <c r="BD185" s="464"/>
      <c r="BE185" s="461"/>
      <c r="BF185" s="462"/>
      <c r="BG185" s="463"/>
      <c r="BH185" s="464"/>
      <c r="BI185" s="461">
        <v>1</v>
      </c>
      <c r="BJ185" s="462"/>
      <c r="BK185" s="463"/>
      <c r="BL185" s="462"/>
      <c r="BM185" s="144"/>
      <c r="BN185" s="144"/>
      <c r="BO185" s="144"/>
      <c r="BP185" s="144"/>
      <c r="BQ185" s="144"/>
      <c r="BR185" s="144"/>
      <c r="BS185" s="144"/>
      <c r="BT185" s="144"/>
      <c r="BU185" s="87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</row>
    <row r="186" spans="1:95" ht="12" customHeight="1" thickBot="1">
      <c r="A186" s="1"/>
      <c r="B186" s="1"/>
      <c r="C186" s="1"/>
      <c r="D186" s="5"/>
      <c r="E186" s="5"/>
      <c r="F186" s="5"/>
      <c r="G186" s="465" t="s">
        <v>173</v>
      </c>
      <c r="H186" s="465"/>
      <c r="I186" s="465"/>
      <c r="J186" s="465"/>
      <c r="K186" s="465"/>
      <c r="L186" s="465"/>
      <c r="M186" s="465"/>
      <c r="N186" s="465"/>
      <c r="O186" s="465"/>
      <c r="P186" s="465"/>
      <c r="Q186" s="465"/>
      <c r="R186" s="465"/>
      <c r="S186" s="465"/>
      <c r="T186" s="465"/>
      <c r="U186" s="465"/>
      <c r="V186" s="465"/>
      <c r="W186" s="465"/>
      <c r="X186" s="465"/>
      <c r="Y186" s="465"/>
      <c r="Z186" s="465"/>
      <c r="AA186" s="465"/>
      <c r="AB186" s="465"/>
      <c r="AC186" s="465"/>
      <c r="AD186" s="465"/>
      <c r="AE186" s="465"/>
      <c r="AF186" s="465"/>
      <c r="AG186" s="465"/>
      <c r="AH186" s="465"/>
      <c r="AI186" s="465"/>
      <c r="AJ186" s="465"/>
      <c r="AK186" s="465"/>
      <c r="AL186" s="465"/>
      <c r="AM186" s="465"/>
      <c r="AN186" s="465"/>
      <c r="AO186" s="465"/>
      <c r="AP186" s="465"/>
      <c r="AQ186" s="465"/>
      <c r="AR186" s="465"/>
      <c r="AS186" s="465"/>
      <c r="AT186" s="465"/>
      <c r="AU186" s="465"/>
      <c r="AV186" s="465"/>
      <c r="AW186" s="466"/>
      <c r="AX186" s="466"/>
      <c r="AY186" s="466"/>
      <c r="AZ186" s="466"/>
      <c r="BA186" s="466"/>
      <c r="BB186" s="466"/>
      <c r="BC186" s="466"/>
      <c r="BD186" s="466"/>
      <c r="BE186" s="466"/>
      <c r="BF186" s="466"/>
      <c r="BG186" s="466"/>
      <c r="BH186" s="466"/>
      <c r="BI186" s="466"/>
      <c r="BJ186" s="466"/>
      <c r="BK186" s="466"/>
      <c r="BL186" s="466"/>
      <c r="BM186" s="144"/>
      <c r="BN186" s="144"/>
      <c r="BO186" s="144"/>
      <c r="BP186" s="144"/>
      <c r="BQ186" s="144"/>
      <c r="BR186" s="144"/>
      <c r="BS186" s="144"/>
      <c r="BT186" s="144"/>
      <c r="BU186" s="87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</row>
    <row r="187" spans="1:95" s="35" customFormat="1">
      <c r="A187" s="2"/>
      <c r="B187" s="2"/>
      <c r="C187" s="2"/>
      <c r="D187" s="2"/>
      <c r="E187" s="2"/>
      <c r="F187" s="2"/>
      <c r="G187" s="156">
        <v>1</v>
      </c>
      <c r="H187" s="157"/>
      <c r="I187" s="170" t="s">
        <v>106</v>
      </c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2"/>
      <c r="U187" s="156"/>
      <c r="V187" s="174"/>
      <c r="W187" s="157"/>
      <c r="X187" s="156"/>
      <c r="Y187" s="174"/>
      <c r="Z187" s="157"/>
      <c r="AA187" s="177"/>
      <c r="AB187" s="177"/>
      <c r="AC187" s="156"/>
      <c r="AD187" s="157"/>
      <c r="AE187" s="152">
        <v>210</v>
      </c>
      <c r="AF187" s="153"/>
      <c r="AG187" s="152">
        <v>7</v>
      </c>
      <c r="AH187" s="153"/>
      <c r="AI187" s="148">
        <v>210</v>
      </c>
      <c r="AJ187" s="149"/>
      <c r="AK187" s="148"/>
      <c r="AL187" s="149"/>
      <c r="AM187" s="148">
        <v>210</v>
      </c>
      <c r="AN187" s="149"/>
      <c r="AO187" s="152"/>
      <c r="AP187" s="153"/>
      <c r="AQ187" s="158"/>
      <c r="AR187" s="159"/>
      <c r="AS187" s="158"/>
      <c r="AT187" s="159"/>
      <c r="AU187" s="158"/>
      <c r="AV187" s="162"/>
      <c r="AW187" s="164">
        <v>2</v>
      </c>
      <c r="AX187" s="165"/>
      <c r="AY187" s="165">
        <v>2</v>
      </c>
      <c r="AZ187" s="176"/>
      <c r="BA187" s="164">
        <v>2</v>
      </c>
      <c r="BB187" s="165"/>
      <c r="BC187" s="165">
        <v>2</v>
      </c>
      <c r="BD187" s="176"/>
      <c r="BE187" s="164">
        <v>2</v>
      </c>
      <c r="BF187" s="165"/>
      <c r="BG187" s="165">
        <v>2</v>
      </c>
      <c r="BH187" s="176"/>
      <c r="BI187" s="164">
        <v>2</v>
      </c>
      <c r="BJ187" s="165"/>
      <c r="BK187" s="277"/>
      <c r="BL187" s="277"/>
      <c r="BM187" s="46"/>
      <c r="BN187" s="46"/>
      <c r="BO187" s="46"/>
      <c r="BP187" s="46"/>
      <c r="BQ187" s="46"/>
      <c r="BR187" s="46"/>
      <c r="BS187" s="46"/>
      <c r="BT187" s="46"/>
      <c r="BU187" s="86"/>
    </row>
    <row r="188" spans="1:95" s="35" customFormat="1">
      <c r="A188" s="2"/>
      <c r="B188" s="2"/>
      <c r="C188" s="2"/>
      <c r="D188" s="2"/>
      <c r="E188" s="2"/>
      <c r="F188" s="2"/>
      <c r="G188" s="154"/>
      <c r="H188" s="155"/>
      <c r="I188" s="150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51"/>
      <c r="U188" s="154"/>
      <c r="V188" s="175"/>
      <c r="W188" s="155"/>
      <c r="X188" s="154"/>
      <c r="Y188" s="175"/>
      <c r="Z188" s="155"/>
      <c r="AA188" s="177"/>
      <c r="AB188" s="177"/>
      <c r="AC188" s="154"/>
      <c r="AD188" s="155"/>
      <c r="AE188" s="154"/>
      <c r="AF188" s="155"/>
      <c r="AG188" s="154"/>
      <c r="AH188" s="155"/>
      <c r="AI188" s="150"/>
      <c r="AJ188" s="151"/>
      <c r="AK188" s="150"/>
      <c r="AL188" s="151"/>
      <c r="AM188" s="150"/>
      <c r="AN188" s="151"/>
      <c r="AO188" s="154"/>
      <c r="AP188" s="155"/>
      <c r="AQ188" s="160"/>
      <c r="AR188" s="161"/>
      <c r="AS188" s="160"/>
      <c r="AT188" s="161"/>
      <c r="AU188" s="160"/>
      <c r="AV188" s="163"/>
      <c r="AW188" s="100"/>
      <c r="AX188" s="98">
        <v>36</v>
      </c>
      <c r="AY188" s="98"/>
      <c r="AZ188" s="99">
        <v>34</v>
      </c>
      <c r="BA188" s="100"/>
      <c r="BB188" s="98">
        <v>36</v>
      </c>
      <c r="BC188" s="98"/>
      <c r="BD188" s="99">
        <v>34</v>
      </c>
      <c r="BE188" s="100"/>
      <c r="BF188" s="98">
        <v>36</v>
      </c>
      <c r="BG188" s="98"/>
      <c r="BH188" s="99">
        <v>34</v>
      </c>
      <c r="BI188" s="100"/>
      <c r="BJ188" s="98">
        <v>36</v>
      </c>
      <c r="BK188" s="104"/>
      <c r="BL188" s="104"/>
      <c r="BM188" s="46"/>
      <c r="BN188" s="46"/>
      <c r="BO188" s="46"/>
      <c r="BP188" s="46"/>
      <c r="BQ188" s="46"/>
      <c r="BR188" s="46"/>
      <c r="BS188" s="46"/>
      <c r="BT188" s="46"/>
      <c r="BU188" s="86"/>
    </row>
    <row r="189" spans="1:95" s="35" customFormat="1">
      <c r="A189" s="2"/>
      <c r="B189" s="2"/>
      <c r="C189" s="2"/>
      <c r="D189" s="2"/>
      <c r="E189" s="2"/>
      <c r="F189" s="2"/>
      <c r="G189" s="152">
        <v>2</v>
      </c>
      <c r="H189" s="153"/>
      <c r="I189" s="148"/>
      <c r="J189" s="460"/>
      <c r="K189" s="460"/>
      <c r="L189" s="460"/>
      <c r="M189" s="460"/>
      <c r="N189" s="460"/>
      <c r="O189" s="460"/>
      <c r="P189" s="460"/>
      <c r="Q189" s="460"/>
      <c r="R189" s="460"/>
      <c r="S189" s="460"/>
      <c r="T189" s="149"/>
      <c r="U189" s="152"/>
      <c r="V189" s="180"/>
      <c r="W189" s="153"/>
      <c r="X189" s="152"/>
      <c r="Y189" s="180"/>
      <c r="Z189" s="153"/>
      <c r="AA189" s="177"/>
      <c r="AB189" s="177"/>
      <c r="AC189" s="152"/>
      <c r="AD189" s="153"/>
      <c r="AE189" s="152"/>
      <c r="AF189" s="153"/>
      <c r="AG189" s="152"/>
      <c r="AH189" s="153"/>
      <c r="AI189" s="148"/>
      <c r="AJ189" s="149"/>
      <c r="AK189" s="148"/>
      <c r="AL189" s="149"/>
      <c r="AM189" s="148"/>
      <c r="AN189" s="149"/>
      <c r="AO189" s="148"/>
      <c r="AP189" s="149"/>
      <c r="AQ189" s="152"/>
      <c r="AR189" s="153"/>
      <c r="AS189" s="152"/>
      <c r="AT189" s="153"/>
      <c r="AU189" s="152"/>
      <c r="AV189" s="153"/>
      <c r="AW189" s="278"/>
      <c r="AX189" s="177"/>
      <c r="AY189" s="177"/>
      <c r="AZ189" s="292"/>
      <c r="BA189" s="278"/>
      <c r="BB189" s="177"/>
      <c r="BC189" s="177"/>
      <c r="BD189" s="292"/>
      <c r="BE189" s="278"/>
      <c r="BF189" s="177"/>
      <c r="BG189" s="177"/>
      <c r="BH189" s="292"/>
      <c r="BI189" s="278"/>
      <c r="BJ189" s="177"/>
      <c r="BK189" s="177"/>
      <c r="BL189" s="177"/>
      <c r="BM189" s="46"/>
      <c r="BN189" s="46"/>
      <c r="BO189" s="46"/>
      <c r="BP189" s="46"/>
      <c r="BQ189" s="46"/>
      <c r="BR189" s="46"/>
      <c r="BS189" s="46"/>
      <c r="BT189" s="46"/>
      <c r="BU189" s="86"/>
    </row>
    <row r="190" spans="1:95" s="35" customFormat="1">
      <c r="A190" s="2"/>
      <c r="B190" s="2"/>
      <c r="C190" s="2"/>
      <c r="D190" s="2"/>
      <c r="E190" s="2"/>
      <c r="F190" s="2"/>
      <c r="G190" s="154"/>
      <c r="H190" s="155"/>
      <c r="I190" s="150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51"/>
      <c r="U190" s="154"/>
      <c r="V190" s="175"/>
      <c r="W190" s="155"/>
      <c r="X190" s="154"/>
      <c r="Y190" s="175"/>
      <c r="Z190" s="155"/>
      <c r="AA190" s="177"/>
      <c r="AB190" s="177"/>
      <c r="AC190" s="154"/>
      <c r="AD190" s="155"/>
      <c r="AE190" s="154"/>
      <c r="AF190" s="155"/>
      <c r="AG190" s="154"/>
      <c r="AH190" s="155"/>
      <c r="AI190" s="150"/>
      <c r="AJ190" s="151"/>
      <c r="AK190" s="150"/>
      <c r="AL190" s="151"/>
      <c r="AM190" s="150"/>
      <c r="AN190" s="151"/>
      <c r="AO190" s="150"/>
      <c r="AP190" s="151"/>
      <c r="AQ190" s="154"/>
      <c r="AR190" s="155"/>
      <c r="AS190" s="154"/>
      <c r="AT190" s="155"/>
      <c r="AU190" s="154"/>
      <c r="AV190" s="155"/>
      <c r="AW190" s="116"/>
      <c r="AX190" s="104"/>
      <c r="AY190" s="104"/>
      <c r="AZ190" s="117"/>
      <c r="BA190" s="116"/>
      <c r="BB190" s="104"/>
      <c r="BC190" s="104"/>
      <c r="BD190" s="117"/>
      <c r="BE190" s="116"/>
      <c r="BF190" s="104"/>
      <c r="BG190" s="104"/>
      <c r="BH190" s="117"/>
      <c r="BI190" s="116"/>
      <c r="BJ190" s="104"/>
      <c r="BK190" s="104"/>
      <c r="BL190" s="104"/>
      <c r="BM190" s="46"/>
      <c r="BN190" s="46"/>
      <c r="BO190" s="46"/>
      <c r="BP190" s="46"/>
      <c r="BQ190" s="46"/>
      <c r="BR190" s="46"/>
      <c r="BS190" s="46"/>
      <c r="BT190" s="46"/>
      <c r="BU190" s="86"/>
    </row>
    <row r="191" spans="1:95" s="35" customFormat="1">
      <c r="A191" s="2"/>
      <c r="B191" s="2"/>
      <c r="C191" s="2"/>
      <c r="D191" s="2"/>
      <c r="E191" s="2"/>
      <c r="F191" s="2"/>
      <c r="G191" s="152">
        <v>3</v>
      </c>
      <c r="H191" s="153"/>
      <c r="I191" s="148"/>
      <c r="J191" s="460"/>
      <c r="K191" s="460"/>
      <c r="L191" s="460"/>
      <c r="M191" s="460"/>
      <c r="N191" s="460"/>
      <c r="O191" s="460"/>
      <c r="P191" s="460"/>
      <c r="Q191" s="460"/>
      <c r="R191" s="460"/>
      <c r="S191" s="460"/>
      <c r="T191" s="149"/>
      <c r="U191" s="152"/>
      <c r="V191" s="180"/>
      <c r="W191" s="153"/>
      <c r="X191" s="152"/>
      <c r="Y191" s="180"/>
      <c r="Z191" s="153"/>
      <c r="AA191" s="177"/>
      <c r="AB191" s="177"/>
      <c r="AC191" s="152"/>
      <c r="AD191" s="153"/>
      <c r="AE191" s="152"/>
      <c r="AF191" s="153"/>
      <c r="AG191" s="152"/>
      <c r="AH191" s="153"/>
      <c r="AI191" s="148"/>
      <c r="AJ191" s="149"/>
      <c r="AK191" s="148"/>
      <c r="AL191" s="149"/>
      <c r="AM191" s="148"/>
      <c r="AN191" s="149"/>
      <c r="AO191" s="148"/>
      <c r="AP191" s="149"/>
      <c r="AQ191" s="152"/>
      <c r="AR191" s="153"/>
      <c r="AS191" s="152"/>
      <c r="AT191" s="153"/>
      <c r="AU191" s="152"/>
      <c r="AV191" s="153"/>
      <c r="AW191" s="278"/>
      <c r="AX191" s="177"/>
      <c r="AY191" s="177"/>
      <c r="AZ191" s="292"/>
      <c r="BA191" s="278"/>
      <c r="BB191" s="177"/>
      <c r="BC191" s="177"/>
      <c r="BD191" s="292"/>
      <c r="BE191" s="278"/>
      <c r="BF191" s="177"/>
      <c r="BG191" s="177"/>
      <c r="BH191" s="292"/>
      <c r="BI191" s="278"/>
      <c r="BJ191" s="177"/>
      <c r="BK191" s="177"/>
      <c r="BL191" s="177"/>
      <c r="BM191" s="46"/>
      <c r="BN191" s="46"/>
      <c r="BO191" s="46"/>
      <c r="BP191" s="46"/>
      <c r="BQ191" s="46"/>
      <c r="BR191" s="46"/>
      <c r="BS191" s="46"/>
      <c r="BT191" s="46"/>
      <c r="BU191" s="86"/>
    </row>
    <row r="192" spans="1:95" s="35" customFormat="1" ht="13.5" thickBot="1">
      <c r="A192" s="2"/>
      <c r="B192" s="2"/>
      <c r="C192" s="2"/>
      <c r="D192" s="2"/>
      <c r="E192" s="2"/>
      <c r="F192" s="2"/>
      <c r="G192" s="154"/>
      <c r="H192" s="155"/>
      <c r="I192" s="150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51"/>
      <c r="U192" s="154"/>
      <c r="V192" s="175"/>
      <c r="W192" s="155"/>
      <c r="X192" s="154"/>
      <c r="Y192" s="175"/>
      <c r="Z192" s="155"/>
      <c r="AA192" s="177"/>
      <c r="AB192" s="177"/>
      <c r="AC192" s="154"/>
      <c r="AD192" s="155"/>
      <c r="AE192" s="154"/>
      <c r="AF192" s="155"/>
      <c r="AG192" s="154"/>
      <c r="AH192" s="155"/>
      <c r="AI192" s="150"/>
      <c r="AJ192" s="151"/>
      <c r="AK192" s="150"/>
      <c r="AL192" s="151"/>
      <c r="AM192" s="150"/>
      <c r="AN192" s="151"/>
      <c r="AO192" s="150"/>
      <c r="AP192" s="151"/>
      <c r="AQ192" s="154"/>
      <c r="AR192" s="155"/>
      <c r="AS192" s="154"/>
      <c r="AT192" s="155"/>
      <c r="AU192" s="154"/>
      <c r="AV192" s="155"/>
      <c r="AW192" s="54"/>
      <c r="AX192" s="55"/>
      <c r="AY192" s="55"/>
      <c r="AZ192" s="56"/>
      <c r="BA192" s="54"/>
      <c r="BB192" s="55"/>
      <c r="BC192" s="55"/>
      <c r="BD192" s="56"/>
      <c r="BE192" s="54"/>
      <c r="BF192" s="55"/>
      <c r="BG192" s="55"/>
      <c r="BH192" s="56"/>
      <c r="BI192" s="54"/>
      <c r="BJ192" s="55"/>
      <c r="BK192" s="55"/>
      <c r="BL192" s="55"/>
      <c r="BM192" s="46"/>
      <c r="BN192" s="46"/>
      <c r="BO192" s="46"/>
      <c r="BP192" s="46"/>
      <c r="BQ192" s="46"/>
      <c r="BR192" s="46"/>
      <c r="BS192" s="46"/>
      <c r="BT192" s="46"/>
      <c r="BU192" s="86"/>
    </row>
    <row r="193" spans="1:95" ht="11.1" customHeight="1" thickBot="1">
      <c r="A193" s="1"/>
      <c r="B193" s="1"/>
      <c r="C193" s="1"/>
      <c r="D193" s="5"/>
      <c r="E193" s="5"/>
      <c r="F193" s="5"/>
      <c r="G193" s="144"/>
      <c r="H193" s="144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0"/>
      <c r="BG193" s="120"/>
      <c r="BH193" s="120"/>
      <c r="BI193" s="120"/>
      <c r="BJ193" s="120"/>
      <c r="BK193" s="120"/>
      <c r="BL193" s="120"/>
      <c r="BM193" s="144"/>
      <c r="BN193" s="144"/>
      <c r="BO193" s="144"/>
      <c r="BP193" s="144"/>
      <c r="BQ193" s="144"/>
      <c r="BR193" s="144"/>
      <c r="BS193" s="144"/>
      <c r="BT193" s="144"/>
      <c r="BU193" s="87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</row>
    <row r="194" spans="1:95" ht="11.1" customHeight="1">
      <c r="A194" s="1"/>
      <c r="B194" s="1"/>
      <c r="C194" s="1"/>
      <c r="D194" s="5"/>
      <c r="E194" s="5"/>
      <c r="F194" s="5"/>
      <c r="G194" s="455" t="s">
        <v>174</v>
      </c>
      <c r="H194" s="456"/>
      <c r="I194" s="456"/>
      <c r="J194" s="456"/>
      <c r="K194" s="456"/>
      <c r="L194" s="456"/>
      <c r="M194" s="456"/>
      <c r="N194" s="456"/>
      <c r="O194" s="456"/>
      <c r="P194" s="456"/>
      <c r="Q194" s="456"/>
      <c r="R194" s="456"/>
      <c r="S194" s="456"/>
      <c r="T194" s="456"/>
      <c r="U194" s="456"/>
      <c r="V194" s="456"/>
      <c r="W194" s="456"/>
      <c r="X194" s="456"/>
      <c r="Y194" s="456"/>
      <c r="Z194" s="456"/>
      <c r="AA194" s="456"/>
      <c r="AB194" s="456"/>
      <c r="AC194" s="456"/>
      <c r="AD194" s="456"/>
      <c r="AE194" s="456"/>
      <c r="AF194" s="456"/>
      <c r="AG194" s="456"/>
      <c r="AH194" s="456"/>
      <c r="AI194" s="456"/>
      <c r="AJ194" s="457"/>
      <c r="AK194" s="120"/>
      <c r="AL194" s="120"/>
      <c r="AM194" s="120"/>
      <c r="AN194" s="120"/>
      <c r="AO194" s="458" t="s">
        <v>40</v>
      </c>
      <c r="AP194" s="459"/>
      <c r="AQ194" s="459"/>
      <c r="AR194" s="459"/>
      <c r="AS194" s="459"/>
      <c r="AT194" s="459"/>
      <c r="AU194" s="459"/>
      <c r="AV194" s="459"/>
      <c r="AW194" s="459"/>
      <c r="AX194" s="459"/>
      <c r="AY194" s="459"/>
      <c r="AZ194" s="459"/>
      <c r="BA194" s="459"/>
      <c r="BB194" s="459"/>
      <c r="BC194" s="459"/>
      <c r="BD194" s="459"/>
      <c r="BE194" s="459"/>
      <c r="BF194" s="459"/>
      <c r="BG194" s="459"/>
      <c r="BH194" s="459"/>
      <c r="BI194" s="459"/>
      <c r="BJ194" s="459"/>
      <c r="BK194" s="459"/>
      <c r="BL194" s="459"/>
      <c r="BM194" s="144"/>
      <c r="BN194" s="144"/>
      <c r="BO194" s="144"/>
      <c r="BP194" s="144"/>
      <c r="BQ194" s="144"/>
      <c r="BR194" s="144"/>
      <c r="BS194" s="144"/>
      <c r="BT194" s="144"/>
      <c r="BU194" s="87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</row>
    <row r="195" spans="1:95" ht="11.1" customHeight="1">
      <c r="A195" s="1"/>
      <c r="B195" s="1"/>
      <c r="C195" s="1"/>
      <c r="D195" s="5"/>
      <c r="E195" s="5"/>
      <c r="F195" s="5"/>
      <c r="G195" s="452" t="s">
        <v>175</v>
      </c>
      <c r="H195" s="442"/>
      <c r="I195" s="442"/>
      <c r="J195" s="442"/>
      <c r="K195" s="442"/>
      <c r="L195" s="442"/>
      <c r="M195" s="442"/>
      <c r="N195" s="442"/>
      <c r="O195" s="442"/>
      <c r="P195" s="442"/>
      <c r="Q195" s="442"/>
      <c r="R195" s="442"/>
      <c r="S195" s="442"/>
      <c r="T195" s="442"/>
      <c r="U195" s="443"/>
      <c r="V195" s="367" t="s">
        <v>176</v>
      </c>
      <c r="W195" s="445"/>
      <c r="X195" s="445"/>
      <c r="Y195" s="445"/>
      <c r="Z195" s="445"/>
      <c r="AA195" s="445"/>
      <c r="AB195" s="445"/>
      <c r="AC195" s="445"/>
      <c r="AD195" s="445"/>
      <c r="AE195" s="445"/>
      <c r="AF195" s="445"/>
      <c r="AG195" s="445"/>
      <c r="AH195" s="445"/>
      <c r="AI195" s="445"/>
      <c r="AJ195" s="453"/>
      <c r="AK195" s="120"/>
      <c r="AL195" s="120"/>
      <c r="AM195" s="120"/>
      <c r="AN195" s="120"/>
      <c r="AO195" s="439" t="s">
        <v>177</v>
      </c>
      <c r="AP195" s="241"/>
      <c r="AQ195" s="241"/>
      <c r="AR195" s="241"/>
      <c r="AS195" s="242"/>
      <c r="AT195" s="240" t="s">
        <v>178</v>
      </c>
      <c r="AU195" s="241"/>
      <c r="AV195" s="241"/>
      <c r="AW195" s="241"/>
      <c r="AX195" s="241"/>
      <c r="AY195" s="241"/>
      <c r="AZ195" s="241"/>
      <c r="BA195" s="241"/>
      <c r="BB195" s="241"/>
      <c r="BC195" s="241"/>
      <c r="BD195" s="241"/>
      <c r="BE195" s="241"/>
      <c r="BF195" s="241"/>
      <c r="BG195" s="242"/>
      <c r="BH195" s="240" t="s">
        <v>179</v>
      </c>
      <c r="BI195" s="241"/>
      <c r="BJ195" s="241"/>
      <c r="BK195" s="241"/>
      <c r="BL195" s="242"/>
      <c r="BM195" s="144"/>
      <c r="BN195" s="144"/>
      <c r="BO195" s="144"/>
      <c r="BP195" s="144"/>
      <c r="BQ195" s="144"/>
      <c r="BR195" s="144"/>
      <c r="BS195" s="144"/>
      <c r="BT195" s="144"/>
      <c r="BU195" s="87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</row>
    <row r="196" spans="1:95" ht="12.75" customHeight="1">
      <c r="G196" s="439" t="s">
        <v>180</v>
      </c>
      <c r="H196" s="241"/>
      <c r="I196" s="241"/>
      <c r="J196" s="241"/>
      <c r="K196" s="241"/>
      <c r="L196" s="241"/>
      <c r="M196" s="241"/>
      <c r="N196" s="241"/>
      <c r="O196" s="242"/>
      <c r="P196" s="441" t="s">
        <v>181</v>
      </c>
      <c r="Q196" s="442"/>
      <c r="R196" s="442"/>
      <c r="S196" s="442"/>
      <c r="T196" s="442"/>
      <c r="U196" s="443"/>
      <c r="V196" s="240" t="s">
        <v>180</v>
      </c>
      <c r="W196" s="241"/>
      <c r="X196" s="241"/>
      <c r="Y196" s="241"/>
      <c r="Z196" s="241"/>
      <c r="AA196" s="241"/>
      <c r="AB196" s="241"/>
      <c r="AC196" s="241"/>
      <c r="AD196" s="242"/>
      <c r="AE196" s="441" t="s">
        <v>181</v>
      </c>
      <c r="AF196" s="442"/>
      <c r="AG196" s="442"/>
      <c r="AH196" s="442"/>
      <c r="AI196" s="442"/>
      <c r="AJ196" s="444"/>
      <c r="AN196" s="46"/>
      <c r="AO196" s="454"/>
      <c r="AP196" s="344"/>
      <c r="AQ196" s="344"/>
      <c r="AR196" s="344"/>
      <c r="AS196" s="345"/>
      <c r="AT196" s="343"/>
      <c r="AU196" s="344"/>
      <c r="AV196" s="344"/>
      <c r="AW196" s="344"/>
      <c r="AX196" s="344"/>
      <c r="AY196" s="344"/>
      <c r="AZ196" s="344"/>
      <c r="BA196" s="344"/>
      <c r="BB196" s="344"/>
      <c r="BC196" s="344"/>
      <c r="BD196" s="344"/>
      <c r="BE196" s="344"/>
      <c r="BF196" s="344"/>
      <c r="BG196" s="345"/>
      <c r="BH196" s="343"/>
      <c r="BI196" s="344"/>
      <c r="BJ196" s="344"/>
      <c r="BK196" s="344"/>
      <c r="BL196" s="345"/>
      <c r="BM196" s="46"/>
      <c r="BN196" s="46"/>
      <c r="BO196" s="46"/>
      <c r="BP196" s="46"/>
      <c r="BQ196" s="46"/>
      <c r="BR196" s="46"/>
      <c r="BS196" s="46"/>
      <c r="BT196" s="46"/>
      <c r="BU196" s="88"/>
    </row>
    <row r="197" spans="1:95" ht="23.25" customHeight="1">
      <c r="G197" s="440"/>
      <c r="H197" s="244"/>
      <c r="I197" s="244"/>
      <c r="J197" s="244"/>
      <c r="K197" s="244"/>
      <c r="L197" s="244"/>
      <c r="M197" s="244"/>
      <c r="N197" s="244"/>
      <c r="O197" s="245"/>
      <c r="P197" s="367" t="s">
        <v>179</v>
      </c>
      <c r="Q197" s="445"/>
      <c r="R197" s="368"/>
      <c r="S197" s="446" t="s">
        <v>182</v>
      </c>
      <c r="T197" s="447"/>
      <c r="U197" s="448"/>
      <c r="V197" s="243"/>
      <c r="W197" s="244"/>
      <c r="X197" s="244"/>
      <c r="Y197" s="244"/>
      <c r="Z197" s="244"/>
      <c r="AA197" s="244"/>
      <c r="AB197" s="244"/>
      <c r="AC197" s="244"/>
      <c r="AD197" s="245"/>
      <c r="AE197" s="367" t="s">
        <v>179</v>
      </c>
      <c r="AF197" s="445"/>
      <c r="AG197" s="368"/>
      <c r="AH197" s="449" t="s">
        <v>182</v>
      </c>
      <c r="AI197" s="450"/>
      <c r="AJ197" s="451"/>
      <c r="AN197" s="46"/>
      <c r="AO197" s="440"/>
      <c r="AP197" s="244"/>
      <c r="AQ197" s="244"/>
      <c r="AR197" s="244"/>
      <c r="AS197" s="245"/>
      <c r="AT197" s="243"/>
      <c r="AU197" s="244"/>
      <c r="AV197" s="244"/>
      <c r="AW197" s="244"/>
      <c r="AX197" s="244"/>
      <c r="AY197" s="244"/>
      <c r="AZ197" s="244"/>
      <c r="BA197" s="244"/>
      <c r="BB197" s="244"/>
      <c r="BC197" s="244"/>
      <c r="BD197" s="244"/>
      <c r="BE197" s="244"/>
      <c r="BF197" s="244"/>
      <c r="BG197" s="245"/>
      <c r="BH197" s="243"/>
      <c r="BI197" s="244"/>
      <c r="BJ197" s="244"/>
      <c r="BK197" s="244"/>
      <c r="BL197" s="245"/>
      <c r="BM197" s="46"/>
      <c r="BN197" s="46"/>
      <c r="BO197" s="46"/>
      <c r="BP197" s="46"/>
      <c r="BQ197" s="46"/>
      <c r="BR197" s="46"/>
      <c r="BS197" s="46"/>
      <c r="BT197" s="46"/>
      <c r="BU197" s="88"/>
    </row>
    <row r="198" spans="1:95" ht="15" customHeight="1">
      <c r="G198" s="248" t="s">
        <v>143</v>
      </c>
      <c r="H198" s="249"/>
      <c r="I198" s="249"/>
      <c r="J198" s="249"/>
      <c r="K198" s="249"/>
      <c r="L198" s="249"/>
      <c r="M198" s="249"/>
      <c r="N198" s="249"/>
      <c r="O198" s="250"/>
      <c r="P198" s="257">
        <v>2</v>
      </c>
      <c r="Q198" s="249"/>
      <c r="R198" s="250"/>
      <c r="S198" s="260" t="s">
        <v>183</v>
      </c>
      <c r="T198" s="261"/>
      <c r="U198" s="262"/>
      <c r="V198" s="234" t="s">
        <v>184</v>
      </c>
      <c r="W198" s="235"/>
      <c r="X198" s="235"/>
      <c r="Y198" s="235"/>
      <c r="Z198" s="235"/>
      <c r="AA198" s="235"/>
      <c r="AB198" s="235"/>
      <c r="AC198" s="235"/>
      <c r="AD198" s="236"/>
      <c r="AE198" s="240">
        <v>3.4</v>
      </c>
      <c r="AF198" s="241"/>
      <c r="AG198" s="242"/>
      <c r="AH198" s="234" t="s">
        <v>183</v>
      </c>
      <c r="AI198" s="235"/>
      <c r="AJ198" s="246"/>
      <c r="AN198" s="46"/>
      <c r="AO198" s="143"/>
      <c r="AP198" s="120"/>
      <c r="AQ198" s="120"/>
      <c r="AR198" s="120"/>
      <c r="AS198" s="121"/>
      <c r="AT198" s="119"/>
      <c r="AU198" s="120"/>
      <c r="AV198" s="120"/>
      <c r="AW198" s="120"/>
      <c r="AX198" s="120"/>
      <c r="AY198" s="120"/>
      <c r="AZ198" s="120"/>
      <c r="BA198" s="120"/>
      <c r="BB198" s="120"/>
      <c r="BC198" s="120"/>
      <c r="BD198" s="120"/>
      <c r="BE198" s="120"/>
      <c r="BF198" s="120"/>
      <c r="BG198" s="121"/>
      <c r="BH198" s="119"/>
      <c r="BI198" s="120"/>
      <c r="BJ198" s="120"/>
      <c r="BK198" s="120"/>
      <c r="BL198" s="121"/>
      <c r="BM198" s="46"/>
      <c r="BN198" s="46"/>
      <c r="BO198" s="46"/>
      <c r="BP198" s="46"/>
      <c r="BQ198" s="46"/>
      <c r="BR198" s="46"/>
      <c r="BS198" s="46"/>
      <c r="BT198" s="46"/>
      <c r="BU198" s="88"/>
    </row>
    <row r="199" spans="1:95" ht="6.75" customHeight="1">
      <c r="G199" s="251"/>
      <c r="H199" s="252"/>
      <c r="I199" s="252"/>
      <c r="J199" s="252"/>
      <c r="K199" s="252"/>
      <c r="L199" s="252"/>
      <c r="M199" s="252"/>
      <c r="N199" s="252"/>
      <c r="O199" s="253"/>
      <c r="P199" s="258"/>
      <c r="Q199" s="252"/>
      <c r="R199" s="253"/>
      <c r="S199" s="263"/>
      <c r="T199" s="264"/>
      <c r="U199" s="265"/>
      <c r="V199" s="237"/>
      <c r="W199" s="238"/>
      <c r="X199" s="238"/>
      <c r="Y199" s="238"/>
      <c r="Z199" s="238"/>
      <c r="AA199" s="238"/>
      <c r="AB199" s="238"/>
      <c r="AC199" s="238"/>
      <c r="AD199" s="239"/>
      <c r="AE199" s="243"/>
      <c r="AF199" s="244"/>
      <c r="AG199" s="245"/>
      <c r="AH199" s="237"/>
      <c r="AI199" s="238"/>
      <c r="AJ199" s="247"/>
      <c r="AN199" s="46"/>
      <c r="AO199" s="143"/>
      <c r="AP199" s="120"/>
      <c r="AQ199" s="120"/>
      <c r="AR199" s="120"/>
      <c r="AS199" s="121"/>
      <c r="AT199" s="119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20"/>
      <c r="BE199" s="120"/>
      <c r="BF199" s="120"/>
      <c r="BG199" s="121"/>
      <c r="BH199" s="119"/>
      <c r="BI199" s="120"/>
      <c r="BJ199" s="120"/>
      <c r="BK199" s="120"/>
      <c r="BL199" s="121"/>
      <c r="BM199" s="46"/>
      <c r="BN199" s="46"/>
      <c r="BO199" s="46"/>
      <c r="BP199" s="46"/>
      <c r="BQ199" s="46"/>
      <c r="BR199" s="46"/>
      <c r="BS199" s="46"/>
      <c r="BT199" s="46"/>
      <c r="BU199" s="88"/>
    </row>
    <row r="200" spans="1:95" ht="18.75" customHeight="1">
      <c r="G200" s="254"/>
      <c r="H200" s="255"/>
      <c r="I200" s="255"/>
      <c r="J200" s="255"/>
      <c r="K200" s="255"/>
      <c r="L200" s="255"/>
      <c r="M200" s="255"/>
      <c r="N200" s="255"/>
      <c r="O200" s="256"/>
      <c r="P200" s="259"/>
      <c r="Q200" s="255"/>
      <c r="R200" s="256"/>
      <c r="S200" s="266"/>
      <c r="T200" s="267"/>
      <c r="U200" s="268"/>
      <c r="V200" s="234" t="s">
        <v>39</v>
      </c>
      <c r="W200" s="235"/>
      <c r="X200" s="235"/>
      <c r="Y200" s="235"/>
      <c r="Z200" s="235"/>
      <c r="AA200" s="235"/>
      <c r="AB200" s="235"/>
      <c r="AC200" s="235"/>
      <c r="AD200" s="236"/>
      <c r="AE200" s="240" t="s">
        <v>185</v>
      </c>
      <c r="AF200" s="241"/>
      <c r="AG200" s="242"/>
      <c r="AH200" s="234" t="s">
        <v>183</v>
      </c>
      <c r="AI200" s="235"/>
      <c r="AJ200" s="246"/>
      <c r="AN200" s="46"/>
      <c r="AO200" s="669"/>
      <c r="AP200" s="670"/>
      <c r="AQ200" s="670"/>
      <c r="AR200" s="670"/>
      <c r="AS200" s="671"/>
      <c r="AT200" s="677" t="s">
        <v>186</v>
      </c>
      <c r="AU200" s="678"/>
      <c r="AV200" s="678"/>
      <c r="AW200" s="678"/>
      <c r="AX200" s="678"/>
      <c r="AY200" s="678"/>
      <c r="AZ200" s="678"/>
      <c r="BA200" s="678"/>
      <c r="BB200" s="678"/>
      <c r="BC200" s="678"/>
      <c r="BD200" s="678"/>
      <c r="BE200" s="678"/>
      <c r="BF200" s="678"/>
      <c r="BG200" s="679"/>
      <c r="BH200" s="686">
        <v>8</v>
      </c>
      <c r="BI200" s="687"/>
      <c r="BJ200" s="687"/>
      <c r="BK200" s="687"/>
      <c r="BL200" s="688"/>
      <c r="BM200" s="46"/>
      <c r="BN200" s="46"/>
      <c r="BO200" s="46"/>
      <c r="BP200" s="46"/>
      <c r="BQ200" s="46"/>
      <c r="BR200" s="46"/>
      <c r="BS200" s="46"/>
      <c r="BT200" s="46"/>
      <c r="BU200" s="88"/>
    </row>
    <row r="201" spans="1:95" ht="5.25" customHeight="1">
      <c r="G201" s="189"/>
      <c r="H201" s="190"/>
      <c r="I201" s="190"/>
      <c r="J201" s="190"/>
      <c r="K201" s="190"/>
      <c r="L201" s="190"/>
      <c r="M201" s="190"/>
      <c r="N201" s="190"/>
      <c r="O201" s="191"/>
      <c r="P201" s="192"/>
      <c r="Q201" s="190"/>
      <c r="R201" s="191"/>
      <c r="S201" s="192"/>
      <c r="T201" s="190"/>
      <c r="U201" s="191"/>
      <c r="V201" s="237"/>
      <c r="W201" s="238"/>
      <c r="X201" s="238"/>
      <c r="Y201" s="238"/>
      <c r="Z201" s="238"/>
      <c r="AA201" s="238"/>
      <c r="AB201" s="238"/>
      <c r="AC201" s="238"/>
      <c r="AD201" s="239"/>
      <c r="AE201" s="243"/>
      <c r="AF201" s="244"/>
      <c r="AG201" s="245"/>
      <c r="AH201" s="237"/>
      <c r="AI201" s="238"/>
      <c r="AJ201" s="247"/>
      <c r="AN201" s="46"/>
      <c r="AO201" s="672"/>
      <c r="AP201" s="673"/>
      <c r="AQ201" s="673"/>
      <c r="AR201" s="673"/>
      <c r="AS201" s="658"/>
      <c r="AT201" s="680"/>
      <c r="AU201" s="681"/>
      <c r="AV201" s="681"/>
      <c r="AW201" s="681"/>
      <c r="AX201" s="681"/>
      <c r="AY201" s="681"/>
      <c r="AZ201" s="681"/>
      <c r="BA201" s="681"/>
      <c r="BB201" s="681"/>
      <c r="BC201" s="681"/>
      <c r="BD201" s="681"/>
      <c r="BE201" s="681"/>
      <c r="BF201" s="681"/>
      <c r="BG201" s="682"/>
      <c r="BH201" s="689"/>
      <c r="BI201" s="690"/>
      <c r="BJ201" s="690"/>
      <c r="BK201" s="690"/>
      <c r="BL201" s="691"/>
      <c r="BM201" s="46"/>
      <c r="BN201" s="46"/>
      <c r="BO201" s="46"/>
      <c r="BP201" s="46"/>
      <c r="BQ201" s="46"/>
      <c r="BR201" s="46"/>
      <c r="BS201" s="46"/>
      <c r="BT201" s="46"/>
      <c r="BU201" s="88"/>
    </row>
    <row r="202" spans="1:95" ht="12.75" customHeight="1">
      <c r="G202" s="189"/>
      <c r="H202" s="190"/>
      <c r="I202" s="190"/>
      <c r="J202" s="190"/>
      <c r="K202" s="190"/>
      <c r="L202" s="190"/>
      <c r="M202" s="190"/>
      <c r="N202" s="190"/>
      <c r="O202" s="191"/>
      <c r="P202" s="192"/>
      <c r="Q202" s="190"/>
      <c r="R202" s="191"/>
      <c r="S202" s="192"/>
      <c r="T202" s="190"/>
      <c r="U202" s="191"/>
      <c r="V202" s="395" t="s">
        <v>146</v>
      </c>
      <c r="W202" s="396"/>
      <c r="X202" s="396"/>
      <c r="Y202" s="396"/>
      <c r="Z202" s="396"/>
      <c r="AA202" s="396"/>
      <c r="AB202" s="396"/>
      <c r="AC202" s="396"/>
      <c r="AD202" s="397"/>
      <c r="AE202" s="240">
        <v>8</v>
      </c>
      <c r="AF202" s="241"/>
      <c r="AG202" s="242"/>
      <c r="AH202" s="240">
        <v>4</v>
      </c>
      <c r="AI202" s="241"/>
      <c r="AJ202" s="437"/>
      <c r="AN202" s="46"/>
      <c r="AO202" s="672"/>
      <c r="AP202" s="673"/>
      <c r="AQ202" s="673"/>
      <c r="AR202" s="673"/>
      <c r="AS202" s="658"/>
      <c r="AT202" s="680"/>
      <c r="AU202" s="681"/>
      <c r="AV202" s="681"/>
      <c r="AW202" s="681"/>
      <c r="AX202" s="681"/>
      <c r="AY202" s="681"/>
      <c r="AZ202" s="681"/>
      <c r="BA202" s="681"/>
      <c r="BB202" s="681"/>
      <c r="BC202" s="681"/>
      <c r="BD202" s="681"/>
      <c r="BE202" s="681"/>
      <c r="BF202" s="681"/>
      <c r="BG202" s="682"/>
      <c r="BH202" s="689"/>
      <c r="BI202" s="690"/>
      <c r="BJ202" s="690"/>
      <c r="BK202" s="690"/>
      <c r="BL202" s="691"/>
      <c r="BM202" s="46"/>
      <c r="BN202" s="46"/>
      <c r="BO202" s="46"/>
      <c r="BP202" s="46"/>
      <c r="BQ202" s="46"/>
      <c r="BR202" s="46"/>
      <c r="BS202" s="46"/>
      <c r="BT202" s="46"/>
      <c r="BU202" s="88"/>
    </row>
    <row r="203" spans="1:95" s="94" customFormat="1" ht="18" customHeight="1">
      <c r="A203" s="92"/>
      <c r="B203" s="92"/>
      <c r="C203" s="92"/>
      <c r="D203" s="92"/>
      <c r="E203" s="92"/>
      <c r="F203" s="92"/>
      <c r="G203" s="200"/>
      <c r="H203" s="201"/>
      <c r="I203" s="201"/>
      <c r="J203" s="201"/>
      <c r="K203" s="201"/>
      <c r="L203" s="201"/>
      <c r="M203" s="201"/>
      <c r="N203" s="201"/>
      <c r="O203" s="202"/>
      <c r="P203" s="203"/>
      <c r="Q203" s="201"/>
      <c r="R203" s="202"/>
      <c r="S203" s="203"/>
      <c r="T203" s="201"/>
      <c r="U203" s="202"/>
      <c r="V203" s="398"/>
      <c r="W203" s="399"/>
      <c r="X203" s="399"/>
      <c r="Y203" s="399"/>
      <c r="Z203" s="399"/>
      <c r="AA203" s="399"/>
      <c r="AB203" s="399"/>
      <c r="AC203" s="399"/>
      <c r="AD203" s="400"/>
      <c r="AE203" s="243"/>
      <c r="AF203" s="244"/>
      <c r="AG203" s="245"/>
      <c r="AH203" s="243"/>
      <c r="AI203" s="244"/>
      <c r="AJ203" s="438"/>
      <c r="AK203" s="92"/>
      <c r="AL203" s="92"/>
      <c r="AM203" s="92"/>
      <c r="AN203" s="93"/>
      <c r="AO203" s="674"/>
      <c r="AP203" s="675"/>
      <c r="AQ203" s="675"/>
      <c r="AR203" s="675"/>
      <c r="AS203" s="676"/>
      <c r="AT203" s="683"/>
      <c r="AU203" s="684"/>
      <c r="AV203" s="684"/>
      <c r="AW203" s="684"/>
      <c r="AX203" s="684"/>
      <c r="AY203" s="684"/>
      <c r="AZ203" s="684"/>
      <c r="BA203" s="684"/>
      <c r="BB203" s="684"/>
      <c r="BC203" s="684"/>
      <c r="BD203" s="684"/>
      <c r="BE203" s="684"/>
      <c r="BF203" s="684"/>
      <c r="BG203" s="685"/>
      <c r="BH203" s="692"/>
      <c r="BI203" s="693"/>
      <c r="BJ203" s="693"/>
      <c r="BK203" s="693"/>
      <c r="BL203" s="694"/>
      <c r="BM203" s="92"/>
      <c r="BN203" s="92"/>
      <c r="BO203" s="92"/>
      <c r="BP203" s="92"/>
      <c r="BQ203" s="92"/>
      <c r="BR203" s="92"/>
      <c r="BS203" s="92"/>
      <c r="BT203" s="92"/>
    </row>
    <row r="204" spans="1:95" s="94" customFormat="1" ht="18" hidden="1" customHeight="1">
      <c r="A204" s="92"/>
      <c r="B204" s="92"/>
      <c r="C204" s="92"/>
      <c r="D204" s="92"/>
      <c r="E204" s="92"/>
      <c r="F204" s="92"/>
      <c r="G204" s="189"/>
      <c r="H204" s="190"/>
      <c r="I204" s="190"/>
      <c r="J204" s="190"/>
      <c r="K204" s="190"/>
      <c r="L204" s="190"/>
      <c r="M204" s="190"/>
      <c r="N204" s="190"/>
      <c r="O204" s="191"/>
      <c r="P204" s="192"/>
      <c r="Q204" s="190"/>
      <c r="R204" s="191"/>
      <c r="S204" s="192"/>
      <c r="T204" s="190"/>
      <c r="U204" s="191"/>
      <c r="V204" s="395"/>
      <c r="W204" s="396"/>
      <c r="X204" s="396"/>
      <c r="Y204" s="396"/>
      <c r="Z204" s="396"/>
      <c r="AA204" s="396"/>
      <c r="AB204" s="396"/>
      <c r="AC204" s="396"/>
      <c r="AD204" s="397"/>
      <c r="AE204" s="152"/>
      <c r="AF204" s="180"/>
      <c r="AG204" s="153"/>
      <c r="AH204" s="152"/>
      <c r="AI204" s="180"/>
      <c r="AJ204" s="212"/>
      <c r="AK204" s="92"/>
      <c r="AL204" s="92"/>
      <c r="AM204" s="92"/>
      <c r="AN204" s="93"/>
      <c r="AO204" s="110"/>
      <c r="AP204" s="110"/>
      <c r="AQ204" s="110"/>
      <c r="AR204" s="110"/>
      <c r="AS204" s="110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92"/>
      <c r="BN204" s="92"/>
      <c r="BO204" s="92"/>
      <c r="BP204" s="92"/>
      <c r="BQ204" s="92"/>
      <c r="BR204" s="92"/>
      <c r="BS204" s="92"/>
      <c r="BT204" s="92"/>
    </row>
    <row r="205" spans="1:95" s="94" customFormat="1" ht="18" hidden="1" customHeight="1">
      <c r="A205" s="92"/>
      <c r="B205" s="92"/>
      <c r="C205" s="92"/>
      <c r="D205" s="92"/>
      <c r="E205" s="92"/>
      <c r="F205" s="92"/>
      <c r="G205" s="200"/>
      <c r="H205" s="201"/>
      <c r="I205" s="201"/>
      <c r="J205" s="201"/>
      <c r="K205" s="201"/>
      <c r="L205" s="201"/>
      <c r="M205" s="201"/>
      <c r="N205" s="201"/>
      <c r="O205" s="202"/>
      <c r="P205" s="203"/>
      <c r="Q205" s="201"/>
      <c r="R205" s="202"/>
      <c r="S205" s="203"/>
      <c r="T205" s="201"/>
      <c r="U205" s="202"/>
      <c r="V205" s="398"/>
      <c r="W205" s="399"/>
      <c r="X205" s="399"/>
      <c r="Y205" s="399"/>
      <c r="Z205" s="399"/>
      <c r="AA205" s="399"/>
      <c r="AB205" s="399"/>
      <c r="AC205" s="399"/>
      <c r="AD205" s="400"/>
      <c r="AE205" s="154"/>
      <c r="AF205" s="175"/>
      <c r="AG205" s="155"/>
      <c r="AH205" s="154"/>
      <c r="AI205" s="175"/>
      <c r="AJ205" s="213"/>
      <c r="AK205" s="92"/>
      <c r="AL205" s="92"/>
      <c r="AM205" s="92"/>
      <c r="AN205" s="93"/>
      <c r="AO205" s="110"/>
      <c r="AP205" s="110"/>
      <c r="AQ205" s="110"/>
      <c r="AR205" s="110"/>
      <c r="AS205" s="110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92"/>
      <c r="BN205" s="92"/>
      <c r="BO205" s="92"/>
      <c r="BP205" s="92"/>
      <c r="BQ205" s="92"/>
      <c r="BR205" s="92"/>
      <c r="BS205" s="92"/>
      <c r="BT205" s="92"/>
    </row>
    <row r="206" spans="1:95" s="37" customFormat="1" ht="17.25" customHeight="1">
      <c r="B206" s="44"/>
      <c r="C206" s="44"/>
      <c r="D206" s="44"/>
      <c r="E206" s="44"/>
      <c r="F206" s="44"/>
      <c r="G206" s="346" t="s">
        <v>187</v>
      </c>
      <c r="H206" s="346"/>
      <c r="I206" s="346"/>
      <c r="J206" s="346"/>
      <c r="K206" s="346"/>
      <c r="L206" s="346"/>
      <c r="M206" s="346"/>
      <c r="N206" s="346"/>
      <c r="O206" s="346"/>
      <c r="P206" s="346"/>
      <c r="Q206" s="346"/>
      <c r="R206" s="346"/>
      <c r="S206" s="346"/>
      <c r="T206" s="346"/>
      <c r="U206" s="346"/>
      <c r="V206" s="346"/>
      <c r="W206" s="346"/>
      <c r="X206" s="346"/>
      <c r="Y206" s="346"/>
      <c r="Z206" s="346"/>
      <c r="AA206" s="346"/>
      <c r="AB206" s="346"/>
      <c r="AC206" s="346"/>
      <c r="AD206" s="346"/>
      <c r="AE206" s="346"/>
      <c r="AF206" s="346"/>
      <c r="AG206" s="346"/>
      <c r="AH206" s="346"/>
      <c r="AI206" s="346"/>
      <c r="AJ206" s="346"/>
      <c r="AK206" s="346"/>
      <c r="AL206" s="346"/>
      <c r="AM206" s="346"/>
      <c r="AN206" s="346"/>
      <c r="AO206" s="346"/>
      <c r="AP206" s="346"/>
      <c r="AQ206" s="346"/>
      <c r="AR206" s="346"/>
      <c r="AS206" s="346"/>
      <c r="AT206" s="346"/>
      <c r="AU206" s="346"/>
      <c r="AV206" s="346"/>
      <c r="AW206" s="346"/>
      <c r="AX206" s="346"/>
      <c r="AY206" s="346"/>
      <c r="AZ206" s="346"/>
      <c r="BA206" s="346"/>
      <c r="BB206" s="346"/>
      <c r="BC206" s="346"/>
      <c r="BD206" s="346"/>
      <c r="BE206" s="346"/>
      <c r="BF206" s="346"/>
      <c r="BG206" s="346"/>
      <c r="BH206" s="346"/>
      <c r="BI206" s="346"/>
      <c r="BJ206" s="346"/>
      <c r="BK206" s="346"/>
      <c r="BL206" s="346"/>
      <c r="BM206" s="44"/>
      <c r="BN206" s="44"/>
      <c r="BO206" s="44"/>
      <c r="BP206" s="44"/>
      <c r="BQ206" s="44"/>
      <c r="BR206" s="44"/>
    </row>
    <row r="207" spans="1:95" s="37" customFormat="1" ht="19.5" customHeight="1">
      <c r="G207" s="435" t="s">
        <v>188</v>
      </c>
      <c r="H207" s="435"/>
      <c r="I207" s="435"/>
      <c r="J207" s="435"/>
      <c r="K207" s="435"/>
      <c r="L207" s="435"/>
      <c r="M207" s="435"/>
      <c r="N207" s="435"/>
      <c r="O207" s="435"/>
      <c r="P207" s="435"/>
      <c r="Q207" s="435"/>
      <c r="R207" s="435"/>
      <c r="S207" s="435"/>
      <c r="T207" s="435"/>
      <c r="U207" s="435"/>
      <c r="V207" s="435"/>
      <c r="W207" s="435"/>
      <c r="X207" s="435"/>
      <c r="Y207" s="435"/>
      <c r="Z207" s="435"/>
      <c r="AA207" s="435"/>
      <c r="AB207" s="435"/>
      <c r="AC207" s="435"/>
      <c r="AD207" s="435"/>
      <c r="AE207" s="435"/>
      <c r="AF207" s="435"/>
      <c r="AG207" s="435"/>
      <c r="AH207" s="435"/>
      <c r="AI207" s="435"/>
      <c r="AJ207" s="435"/>
      <c r="AK207" s="435"/>
      <c r="AL207" s="435"/>
      <c r="AM207" s="435"/>
      <c r="AN207" s="435"/>
      <c r="AO207" s="435"/>
      <c r="AP207" s="435"/>
      <c r="AQ207" s="435"/>
      <c r="AR207" s="435"/>
      <c r="AS207" s="435"/>
      <c r="AT207" s="435"/>
      <c r="AU207" s="435"/>
      <c r="AV207" s="435"/>
      <c r="AW207" s="435"/>
      <c r="AX207" s="435"/>
      <c r="AY207" s="435"/>
      <c r="AZ207" s="435"/>
      <c r="BA207" s="435"/>
      <c r="BB207" s="435"/>
      <c r="BC207" s="435"/>
      <c r="BD207" s="435"/>
      <c r="BE207" s="435"/>
      <c r="BF207" s="435"/>
      <c r="BG207" s="435"/>
      <c r="BH207" s="435"/>
      <c r="BI207" s="435"/>
      <c r="BJ207" s="435"/>
      <c r="BK207" s="435"/>
      <c r="BL207" s="435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</row>
    <row r="208" spans="1:95" s="38" customFormat="1" ht="23.25" customHeight="1">
      <c r="B208" s="45"/>
      <c r="C208" s="45"/>
      <c r="D208" s="45"/>
      <c r="E208" s="45"/>
      <c r="F208" s="45"/>
      <c r="G208" s="168" t="s">
        <v>189</v>
      </c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45"/>
      <c r="BN208" s="45"/>
      <c r="BO208" s="45"/>
      <c r="BP208" s="45"/>
      <c r="BQ208" s="45"/>
      <c r="BR208" s="45"/>
    </row>
    <row r="209" spans="1:72" s="38" customFormat="1" ht="23.25" customHeight="1">
      <c r="B209" s="45"/>
      <c r="C209" s="45"/>
      <c r="D209" s="45"/>
      <c r="E209" s="45"/>
      <c r="F209" s="45"/>
      <c r="G209" s="168" t="s">
        <v>190</v>
      </c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45"/>
      <c r="BN209" s="45"/>
      <c r="BO209" s="45"/>
      <c r="BP209" s="45"/>
      <c r="BQ209" s="45"/>
      <c r="BR209" s="45"/>
    </row>
    <row r="210" spans="1:72" s="38" customFormat="1" ht="23.25" customHeight="1">
      <c r="B210" s="45"/>
      <c r="C210" s="45"/>
      <c r="D210" s="45"/>
      <c r="E210" s="45"/>
      <c r="F210" s="45"/>
      <c r="G210" s="168" t="s">
        <v>191</v>
      </c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45"/>
      <c r="BN210" s="45"/>
      <c r="BO210" s="45"/>
      <c r="BP210" s="45"/>
      <c r="BQ210" s="45"/>
      <c r="BR210" s="45"/>
    </row>
    <row r="211" spans="1:72" s="38" customFormat="1" ht="23.25" customHeight="1">
      <c r="B211" s="45"/>
      <c r="C211" s="45"/>
      <c r="D211" s="45"/>
      <c r="E211" s="45"/>
      <c r="F211" s="45"/>
      <c r="G211" s="168" t="s">
        <v>192</v>
      </c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45"/>
      <c r="BN211" s="45"/>
      <c r="BO211" s="45"/>
      <c r="BP211" s="45"/>
      <c r="BQ211" s="45"/>
      <c r="BR211" s="45"/>
    </row>
    <row r="212" spans="1:72" s="38" customFormat="1" ht="23.25" hidden="1" customHeight="1">
      <c r="B212" s="45"/>
      <c r="C212" s="45"/>
      <c r="D212" s="45"/>
      <c r="E212" s="45"/>
      <c r="F212" s="45"/>
      <c r="G212" s="436" t="s">
        <v>193</v>
      </c>
      <c r="H212" s="436"/>
      <c r="I212" s="436"/>
      <c r="J212" s="436"/>
      <c r="K212" s="436"/>
      <c r="L212" s="436"/>
      <c r="M212" s="436"/>
      <c r="N212" s="436"/>
      <c r="O212" s="436"/>
      <c r="P212" s="436"/>
      <c r="Q212" s="436"/>
      <c r="R212" s="436"/>
      <c r="S212" s="436"/>
      <c r="T212" s="436"/>
      <c r="U212" s="436"/>
      <c r="V212" s="436"/>
      <c r="W212" s="436"/>
      <c r="X212" s="436"/>
      <c r="Y212" s="436"/>
      <c r="Z212" s="436"/>
      <c r="AA212" s="436"/>
      <c r="AB212" s="436"/>
      <c r="AC212" s="436"/>
      <c r="AD212" s="436"/>
      <c r="AE212" s="436"/>
      <c r="AF212" s="436"/>
      <c r="AG212" s="436"/>
      <c r="AH212" s="436"/>
      <c r="AI212" s="436"/>
      <c r="AJ212" s="436"/>
      <c r="AK212" s="436"/>
      <c r="AL212" s="436"/>
      <c r="AM212" s="436"/>
      <c r="AN212" s="436"/>
      <c r="AO212" s="436"/>
      <c r="AP212" s="436"/>
      <c r="AQ212" s="436"/>
      <c r="AR212" s="436"/>
      <c r="AS212" s="436"/>
      <c r="AT212" s="436"/>
      <c r="AU212" s="436"/>
      <c r="AV212" s="436"/>
      <c r="AW212" s="436"/>
      <c r="AX212" s="436"/>
      <c r="AY212" s="436"/>
      <c r="AZ212" s="436"/>
      <c r="BA212" s="436"/>
      <c r="BB212" s="436"/>
      <c r="BC212" s="436"/>
      <c r="BD212" s="436"/>
      <c r="BE212" s="436"/>
      <c r="BF212" s="436"/>
      <c r="BG212" s="436"/>
      <c r="BH212" s="436"/>
      <c r="BI212" s="436"/>
      <c r="BJ212" s="436"/>
      <c r="BK212" s="436"/>
      <c r="BL212" s="436"/>
      <c r="BM212" s="45"/>
      <c r="BN212" s="45"/>
      <c r="BO212" s="45"/>
      <c r="BP212" s="45"/>
      <c r="BQ212" s="45"/>
      <c r="BR212" s="45"/>
    </row>
    <row r="213" spans="1:72" s="38" customFormat="1" ht="23.25" customHeight="1">
      <c r="B213" s="45"/>
      <c r="C213" s="45"/>
      <c r="D213" s="45"/>
      <c r="E213" s="45"/>
      <c r="F213" s="45"/>
      <c r="G213" s="168" t="s">
        <v>194</v>
      </c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45"/>
      <c r="BN213" s="45"/>
      <c r="BO213" s="45"/>
      <c r="BP213" s="45"/>
      <c r="BQ213" s="45"/>
      <c r="BR213" s="45"/>
    </row>
    <row r="214" spans="1:72" s="38" customFormat="1" ht="23.25" customHeight="1">
      <c r="B214" s="45"/>
      <c r="C214" s="45"/>
      <c r="D214" s="45"/>
      <c r="E214" s="45"/>
      <c r="F214" s="45"/>
      <c r="G214" s="168" t="s">
        <v>195</v>
      </c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45"/>
      <c r="BN214" s="45"/>
      <c r="BO214" s="45"/>
      <c r="BP214" s="45"/>
      <c r="BQ214" s="45"/>
      <c r="BR214" s="45"/>
    </row>
    <row r="215" spans="1:72" s="38" customFormat="1" ht="23.25" customHeight="1">
      <c r="B215" s="45"/>
      <c r="C215" s="45"/>
      <c r="D215" s="45"/>
      <c r="E215" s="45"/>
      <c r="F215" s="45"/>
      <c r="G215" s="168" t="s">
        <v>196</v>
      </c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  <c r="BI215" s="169"/>
      <c r="BJ215" s="169"/>
      <c r="BK215" s="169"/>
      <c r="BL215" s="169"/>
      <c r="BM215" s="45"/>
      <c r="BN215" s="45"/>
      <c r="BO215" s="45"/>
      <c r="BP215" s="45"/>
      <c r="BQ215" s="45"/>
      <c r="BR215" s="45"/>
    </row>
    <row r="216" spans="1:72" s="39" customFormat="1" ht="18" customHeight="1">
      <c r="B216" s="42"/>
      <c r="C216" s="42"/>
      <c r="D216" s="42"/>
      <c r="E216" s="42"/>
      <c r="F216" s="42"/>
      <c r="G216" s="48" t="s">
        <v>197</v>
      </c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80" t="s">
        <v>198</v>
      </c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</row>
    <row r="217" spans="1:72" s="39" customFormat="1" ht="24.75" customHeight="1">
      <c r="B217" s="47"/>
      <c r="C217" s="47"/>
      <c r="D217" s="47"/>
      <c r="E217" s="47"/>
      <c r="F217" s="47"/>
      <c r="G217" s="47" t="s">
        <v>199</v>
      </c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</row>
    <row r="218" spans="1:72" s="41" customFormat="1">
      <c r="A218" s="40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9"/>
      <c r="Y218" s="49"/>
      <c r="Z218" s="49"/>
      <c r="AA218" s="49"/>
      <c r="AB218" s="49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</row>
    <row r="219" spans="1:72" s="39" customFormat="1" ht="24.75" customHeight="1">
      <c r="B219" s="47"/>
      <c r="C219" s="47"/>
      <c r="D219" s="47"/>
      <c r="E219" s="47"/>
      <c r="F219" s="47"/>
      <c r="G219" s="47" t="s">
        <v>200</v>
      </c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81" t="s">
        <v>201</v>
      </c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</row>
    <row r="220" spans="1:72" s="39" customFormat="1" ht="24.75" customHeight="1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</row>
    <row r="221" spans="1:72" ht="11.1" customHeight="1">
      <c r="A221" s="1"/>
      <c r="B221" s="1"/>
      <c r="C221" s="1"/>
      <c r="D221" s="342" t="s">
        <v>202</v>
      </c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394"/>
      <c r="U221" s="394"/>
      <c r="V221" s="394"/>
      <c r="W221" s="394"/>
      <c r="X221" s="394"/>
      <c r="Y221" s="394"/>
      <c r="Z221" s="127"/>
      <c r="AA221" s="127"/>
      <c r="AB221" s="342" t="s">
        <v>203</v>
      </c>
      <c r="AC221" s="342"/>
      <c r="AD221" s="342"/>
      <c r="AE221" s="342"/>
      <c r="AF221" s="342"/>
      <c r="AG221" s="342"/>
      <c r="AH221" s="342"/>
      <c r="AI221" s="342"/>
      <c r="AJ221" s="342"/>
      <c r="AK221" s="342"/>
      <c r="AL221" s="342"/>
      <c r="AM221" s="342"/>
      <c r="AN221" s="342"/>
      <c r="AO221" s="342"/>
      <c r="AP221" s="342"/>
      <c r="AQ221" s="342"/>
      <c r="AR221" s="342"/>
      <c r="AS221" s="127"/>
      <c r="AT221" s="127"/>
      <c r="AU221" s="127"/>
      <c r="AV221" s="342" t="s">
        <v>204</v>
      </c>
      <c r="AW221" s="342"/>
      <c r="AX221" s="342"/>
      <c r="AY221" s="342"/>
      <c r="AZ221" s="342"/>
      <c r="BA221" s="342"/>
      <c r="BB221" s="342"/>
      <c r="BC221" s="342"/>
      <c r="BD221" s="342"/>
      <c r="BE221" s="342"/>
      <c r="BF221" s="342"/>
      <c r="BG221" s="342"/>
      <c r="BH221" s="342"/>
      <c r="BI221" s="342"/>
      <c r="BJ221" s="342"/>
      <c r="BK221" s="342"/>
      <c r="BL221" s="342"/>
      <c r="BM221" s="342"/>
      <c r="BN221" s="342"/>
      <c r="BO221" s="342"/>
      <c r="BP221" s="342"/>
      <c r="BQ221" s="342"/>
      <c r="BR221" s="342"/>
      <c r="BS221" s="5"/>
      <c r="BT221" s="5"/>
    </row>
    <row r="222" spans="1:72" ht="11.1" customHeight="1">
      <c r="A222" s="1"/>
      <c r="B222" s="1"/>
      <c r="C222" s="1"/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171"/>
      <c r="R222" s="171"/>
      <c r="S222" s="171"/>
      <c r="T222" s="394"/>
      <c r="U222" s="394"/>
      <c r="V222" s="394"/>
      <c r="W222" s="394"/>
      <c r="X222" s="394"/>
      <c r="Y222" s="394"/>
      <c r="Z222" s="127"/>
      <c r="AA222" s="127"/>
      <c r="AB222" s="342"/>
      <c r="AC222" s="342"/>
      <c r="AD222" s="342"/>
      <c r="AE222" s="342"/>
      <c r="AF222" s="342"/>
      <c r="AG222" s="342"/>
      <c r="AH222" s="342"/>
      <c r="AI222" s="342"/>
      <c r="AJ222" s="342"/>
      <c r="AK222" s="342"/>
      <c r="AL222" s="342"/>
      <c r="AM222" s="342"/>
      <c r="AN222" s="342"/>
      <c r="AO222" s="342"/>
      <c r="AP222" s="342"/>
      <c r="AQ222" s="342"/>
      <c r="AR222" s="342"/>
      <c r="AS222" s="127"/>
      <c r="AT222" s="127"/>
      <c r="AU222" s="127"/>
      <c r="AV222" s="342"/>
      <c r="AW222" s="342"/>
      <c r="AX222" s="342"/>
      <c r="AY222" s="342"/>
      <c r="AZ222" s="342"/>
      <c r="BA222" s="342"/>
      <c r="BB222" s="342"/>
      <c r="BC222" s="342"/>
      <c r="BD222" s="342"/>
      <c r="BE222" s="342"/>
      <c r="BF222" s="342"/>
      <c r="BG222" s="342"/>
      <c r="BH222" s="342"/>
      <c r="BI222" s="342"/>
      <c r="BJ222" s="342"/>
      <c r="BK222" s="342"/>
      <c r="BL222" s="342"/>
      <c r="BM222" s="342"/>
      <c r="BN222" s="342"/>
      <c r="BO222" s="342"/>
      <c r="BP222" s="342"/>
      <c r="BQ222" s="342"/>
      <c r="BR222" s="342"/>
      <c r="BS222" s="5"/>
      <c r="BT222" s="5"/>
    </row>
    <row r="223" spans="1:72" ht="11.1" customHeight="1">
      <c r="A223" s="1"/>
      <c r="B223" s="1"/>
      <c r="C223" s="1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1"/>
      <c r="O223" s="171"/>
      <c r="P223" s="171"/>
      <c r="Q223" s="171"/>
      <c r="R223" s="171"/>
      <c r="S223" s="171"/>
      <c r="T223" s="394"/>
      <c r="U223" s="394"/>
      <c r="V223" s="394"/>
      <c r="W223" s="394"/>
      <c r="X223" s="394"/>
      <c r="Y223" s="394"/>
      <c r="Z223" s="127"/>
      <c r="AA223" s="127"/>
      <c r="AB223" s="342"/>
      <c r="AC223" s="342"/>
      <c r="AD223" s="342"/>
      <c r="AE223" s="342"/>
      <c r="AF223" s="342"/>
      <c r="AG223" s="342"/>
      <c r="AH223" s="342"/>
      <c r="AI223" s="342"/>
      <c r="AJ223" s="342"/>
      <c r="AK223" s="342"/>
      <c r="AL223" s="342"/>
      <c r="AM223" s="342"/>
      <c r="AN223" s="342"/>
      <c r="AO223" s="342"/>
      <c r="AP223" s="342"/>
      <c r="AQ223" s="342"/>
      <c r="AR223" s="342"/>
      <c r="AS223" s="127"/>
      <c r="AT223" s="127"/>
      <c r="AU223" s="127"/>
      <c r="AV223" s="342"/>
      <c r="AW223" s="342"/>
      <c r="AX223" s="342"/>
      <c r="AY223" s="342"/>
      <c r="AZ223" s="342"/>
      <c r="BA223" s="342"/>
      <c r="BB223" s="342"/>
      <c r="BC223" s="342"/>
      <c r="BD223" s="342"/>
      <c r="BE223" s="342"/>
      <c r="BF223" s="342"/>
      <c r="BG223" s="342"/>
      <c r="BH223" s="342"/>
      <c r="BI223" s="342"/>
      <c r="BJ223" s="342"/>
      <c r="BK223" s="342"/>
      <c r="BL223" s="342"/>
      <c r="BM223" s="342"/>
      <c r="BN223" s="342"/>
      <c r="BO223" s="342"/>
      <c r="BP223" s="342"/>
      <c r="BQ223" s="342"/>
      <c r="BR223" s="342"/>
      <c r="BS223" s="5"/>
      <c r="BT223" s="5"/>
    </row>
    <row r="224" spans="1:72" ht="11.1" customHeight="1">
      <c r="A224" s="1"/>
      <c r="B224" s="1"/>
      <c r="C224" s="1"/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1"/>
      <c r="R224" s="171"/>
      <c r="S224" s="171"/>
      <c r="T224" s="394"/>
      <c r="U224" s="394"/>
      <c r="V224" s="394"/>
      <c r="W224" s="394"/>
      <c r="X224" s="394"/>
      <c r="Y224" s="394"/>
      <c r="Z224" s="127"/>
      <c r="AA224" s="127"/>
      <c r="AB224" s="342"/>
      <c r="AC224" s="342"/>
      <c r="AD224" s="342"/>
      <c r="AE224" s="342"/>
      <c r="AF224" s="342"/>
      <c r="AG224" s="342"/>
      <c r="AH224" s="342"/>
      <c r="AI224" s="342"/>
      <c r="AJ224" s="342"/>
      <c r="AK224" s="342"/>
      <c r="AL224" s="342"/>
      <c r="AM224" s="342"/>
      <c r="AN224" s="342"/>
      <c r="AO224" s="342"/>
      <c r="AP224" s="342"/>
      <c r="AQ224" s="342"/>
      <c r="AR224" s="342"/>
      <c r="AS224" s="127"/>
      <c r="AT224" s="127"/>
      <c r="AU224" s="127"/>
      <c r="AV224" s="342"/>
      <c r="AW224" s="342"/>
      <c r="AX224" s="342"/>
      <c r="AY224" s="342"/>
      <c r="AZ224" s="342"/>
      <c r="BA224" s="342"/>
      <c r="BB224" s="342"/>
      <c r="BC224" s="342"/>
      <c r="BD224" s="342"/>
      <c r="BE224" s="342"/>
      <c r="BF224" s="342"/>
      <c r="BG224" s="342"/>
      <c r="BH224" s="342"/>
      <c r="BI224" s="342"/>
      <c r="BJ224" s="342"/>
      <c r="BK224" s="342"/>
      <c r="BL224" s="342"/>
      <c r="BM224" s="342"/>
      <c r="BN224" s="342"/>
      <c r="BO224" s="342"/>
      <c r="BP224" s="342"/>
      <c r="BQ224" s="342"/>
      <c r="BR224" s="342"/>
    </row>
    <row r="225" spans="4:70" ht="28.5" customHeight="1">
      <c r="D225" s="171"/>
      <c r="E225" s="171"/>
      <c r="F225" s="171"/>
      <c r="G225" s="171"/>
      <c r="H225" s="171"/>
      <c r="I225" s="171"/>
      <c r="J225" s="171"/>
      <c r="K225" s="171"/>
      <c r="L225" s="171"/>
      <c r="M225" s="171"/>
      <c r="N225" s="171"/>
      <c r="O225" s="171"/>
      <c r="P225" s="171"/>
      <c r="Q225" s="171"/>
      <c r="R225" s="171"/>
      <c r="S225" s="171"/>
      <c r="Z225" s="127"/>
      <c r="AA225" s="127"/>
      <c r="AB225" s="342"/>
      <c r="AC225" s="342"/>
      <c r="AD225" s="342"/>
      <c r="AE225" s="342"/>
      <c r="AF225" s="342"/>
      <c r="AG225" s="342"/>
      <c r="AH225" s="342"/>
      <c r="AI225" s="342"/>
      <c r="AJ225" s="342"/>
      <c r="AK225" s="342"/>
      <c r="AL225" s="342"/>
      <c r="AM225" s="342"/>
      <c r="AN225" s="342"/>
      <c r="AO225" s="342"/>
      <c r="AP225" s="342"/>
      <c r="AQ225" s="342"/>
      <c r="AR225" s="342"/>
      <c r="AS225" s="127"/>
      <c r="AT225" s="127"/>
      <c r="AU225" s="127"/>
      <c r="AV225" s="342"/>
      <c r="AW225" s="342"/>
      <c r="AX225" s="342"/>
      <c r="AY225" s="342"/>
      <c r="AZ225" s="342"/>
      <c r="BA225" s="342"/>
      <c r="BB225" s="342"/>
      <c r="BC225" s="342"/>
      <c r="BD225" s="342"/>
      <c r="BE225" s="342"/>
      <c r="BF225" s="342"/>
      <c r="BG225" s="342"/>
      <c r="BH225" s="342"/>
      <c r="BI225" s="342"/>
      <c r="BJ225" s="342"/>
      <c r="BK225" s="342"/>
      <c r="BL225" s="342"/>
      <c r="BM225" s="342"/>
      <c r="BN225" s="342"/>
      <c r="BO225" s="342"/>
      <c r="BP225" s="342"/>
      <c r="BQ225" s="342"/>
      <c r="BR225" s="342"/>
    </row>
    <row r="226" spans="4:70">
      <c r="AV226" s="342"/>
      <c r="AW226" s="342"/>
      <c r="AX226" s="342"/>
      <c r="AY226" s="342"/>
      <c r="AZ226" s="342"/>
      <c r="BA226" s="342"/>
      <c r="BB226" s="342"/>
      <c r="BC226" s="342"/>
      <c r="BD226" s="342"/>
      <c r="BE226" s="342"/>
      <c r="BF226" s="342"/>
      <c r="BG226" s="342"/>
      <c r="BH226" s="342"/>
      <c r="BI226" s="342"/>
      <c r="BJ226" s="342"/>
      <c r="BK226" s="342"/>
      <c r="BL226" s="342"/>
      <c r="BM226" s="342"/>
      <c r="BN226" s="342"/>
      <c r="BO226" s="342"/>
      <c r="BP226" s="342"/>
      <c r="BQ226" s="342"/>
      <c r="BR226" s="342"/>
    </row>
    <row r="227" spans="4:70">
      <c r="AV227" s="342"/>
      <c r="AW227" s="342"/>
      <c r="AX227" s="342"/>
      <c r="AY227" s="342"/>
      <c r="AZ227" s="342"/>
      <c r="BA227" s="342"/>
      <c r="BB227" s="342"/>
      <c r="BC227" s="342"/>
      <c r="BD227" s="342"/>
      <c r="BE227" s="342"/>
      <c r="BF227" s="342"/>
      <c r="BG227" s="342"/>
      <c r="BH227" s="342"/>
      <c r="BI227" s="342"/>
      <c r="BJ227" s="342"/>
      <c r="BK227" s="342"/>
      <c r="BL227" s="342"/>
      <c r="BM227" s="342"/>
      <c r="BN227" s="342"/>
      <c r="BO227" s="342"/>
      <c r="BP227" s="342"/>
      <c r="BQ227" s="342"/>
      <c r="BR227" s="342"/>
    </row>
  </sheetData>
  <mergeCells count="1920">
    <mergeCell ref="BA165:BB165"/>
    <mergeCell ref="AE165:AF166"/>
    <mergeCell ref="AG165:AH166"/>
    <mergeCell ref="AI165:AJ166"/>
    <mergeCell ref="AK165:AL166"/>
    <mergeCell ref="BK165:BL165"/>
    <mergeCell ref="BC165:BD165"/>
    <mergeCell ref="BE165:BF165"/>
    <mergeCell ref="BG165:BH165"/>
    <mergeCell ref="BI165:BJ165"/>
    <mergeCell ref="AO200:AS203"/>
    <mergeCell ref="AT200:BG203"/>
    <mergeCell ref="BH200:BL203"/>
    <mergeCell ref="AO151:AP152"/>
    <mergeCell ref="BC153:BD153"/>
    <mergeCell ref="BE159:BF159"/>
    <mergeCell ref="BG159:BH159"/>
    <mergeCell ref="BI159:BJ159"/>
    <mergeCell ref="BK159:BL159"/>
    <mergeCell ref="AK159:AL160"/>
    <mergeCell ref="AM159:AN160"/>
    <mergeCell ref="AO159:AP160"/>
    <mergeCell ref="AQ159:AR160"/>
    <mergeCell ref="AS159:AT160"/>
    <mergeCell ref="AU159:AV160"/>
    <mergeCell ref="AA116:AA117"/>
    <mergeCell ref="G70:H71"/>
    <mergeCell ref="BA159:BB159"/>
    <mergeCell ref="BC159:BD159"/>
    <mergeCell ref="AC159:AD160"/>
    <mergeCell ref="AE159:AF160"/>
    <mergeCell ref="AG159:AH160"/>
    <mergeCell ref="AI159:AJ160"/>
    <mergeCell ref="AQ151:AR152"/>
    <mergeCell ref="AS151:AT152"/>
    <mergeCell ref="AA165:AA166"/>
    <mergeCell ref="AB165:AB166"/>
    <mergeCell ref="AC165:AD166"/>
    <mergeCell ref="G165:H166"/>
    <mergeCell ref="U165:W166"/>
    <mergeCell ref="X165:Z166"/>
    <mergeCell ref="I165:T166"/>
    <mergeCell ref="A169:F169"/>
    <mergeCell ref="A171:F171"/>
    <mergeCell ref="A175:F175"/>
    <mergeCell ref="V200:AD201"/>
    <mergeCell ref="G169:H170"/>
    <mergeCell ref="I169:T170"/>
    <mergeCell ref="U169:W170"/>
    <mergeCell ref="AC169:AD170"/>
    <mergeCell ref="X169:Z170"/>
    <mergeCell ref="G175:H176"/>
    <mergeCell ref="AC151:AD152"/>
    <mergeCell ref="AE151:AF152"/>
    <mergeCell ref="AG151:AH152"/>
    <mergeCell ref="AI151:AJ152"/>
    <mergeCell ref="AK151:AL152"/>
    <mergeCell ref="AM151:AN152"/>
    <mergeCell ref="G153:H154"/>
    <mergeCell ref="U153:W154"/>
    <mergeCell ref="X153:Z154"/>
    <mergeCell ref="AM153:AN154"/>
    <mergeCell ref="AB159:AB160"/>
    <mergeCell ref="G159:H160"/>
    <mergeCell ref="U159:W160"/>
    <mergeCell ref="X159:Z160"/>
    <mergeCell ref="AA159:AA160"/>
    <mergeCell ref="G155:H156"/>
    <mergeCell ref="BK114:BL114"/>
    <mergeCell ref="AW114:AX114"/>
    <mergeCell ref="AY114:AZ114"/>
    <mergeCell ref="BA114:BB114"/>
    <mergeCell ref="BC114:BD114"/>
    <mergeCell ref="G116:H117"/>
    <mergeCell ref="I116:T117"/>
    <mergeCell ref="U116:W117"/>
    <mergeCell ref="X116:Z117"/>
    <mergeCell ref="BE114:BF114"/>
    <mergeCell ref="BG114:BH114"/>
    <mergeCell ref="AO114:AP115"/>
    <mergeCell ref="AQ114:AR115"/>
    <mergeCell ref="AS114:AT115"/>
    <mergeCell ref="AU114:AV115"/>
    <mergeCell ref="AB116:AB117"/>
    <mergeCell ref="AY116:AZ116"/>
    <mergeCell ref="AC116:AD117"/>
    <mergeCell ref="AE116:AF117"/>
    <mergeCell ref="AG116:AH117"/>
    <mergeCell ref="AI116:AJ117"/>
    <mergeCell ref="AK116:AL117"/>
    <mergeCell ref="AM116:AN117"/>
    <mergeCell ref="BK116:BL116"/>
    <mergeCell ref="AO116:AP117"/>
    <mergeCell ref="AQ116:AR117"/>
    <mergeCell ref="AS116:AT117"/>
    <mergeCell ref="AU116:AV117"/>
    <mergeCell ref="AW116:AX116"/>
    <mergeCell ref="BA116:BB116"/>
    <mergeCell ref="BC116:BD116"/>
    <mergeCell ref="BE116:BF116"/>
    <mergeCell ref="G114:H115"/>
    <mergeCell ref="I114:T115"/>
    <mergeCell ref="U114:W115"/>
    <mergeCell ref="X114:Z115"/>
    <mergeCell ref="BE112:BF112"/>
    <mergeCell ref="BG112:BH112"/>
    <mergeCell ref="AO112:AP113"/>
    <mergeCell ref="AQ112:AR113"/>
    <mergeCell ref="AS112:AT113"/>
    <mergeCell ref="AU112:AV113"/>
    <mergeCell ref="AG114:AH115"/>
    <mergeCell ref="AI114:AJ115"/>
    <mergeCell ref="AK114:AL115"/>
    <mergeCell ref="AM114:AN115"/>
    <mergeCell ref="AA114:AA115"/>
    <mergeCell ref="AB114:AB115"/>
    <mergeCell ref="AC114:AD115"/>
    <mergeCell ref="AE114:AF115"/>
    <mergeCell ref="BK110:BL110"/>
    <mergeCell ref="AW110:AX110"/>
    <mergeCell ref="AY110:AZ110"/>
    <mergeCell ref="BA110:BB110"/>
    <mergeCell ref="BC110:BD110"/>
    <mergeCell ref="G112:H113"/>
    <mergeCell ref="I112:T113"/>
    <mergeCell ref="U112:W113"/>
    <mergeCell ref="X112:Z113"/>
    <mergeCell ref="BE110:BF110"/>
    <mergeCell ref="BG110:BH110"/>
    <mergeCell ref="AO110:AP111"/>
    <mergeCell ref="AQ110:AR111"/>
    <mergeCell ref="AS110:AT111"/>
    <mergeCell ref="AU110:AV111"/>
    <mergeCell ref="AG112:AH113"/>
    <mergeCell ref="AI112:AJ113"/>
    <mergeCell ref="AK112:AL113"/>
    <mergeCell ref="AM112:AN113"/>
    <mergeCell ref="AA112:AA113"/>
    <mergeCell ref="AB112:AB113"/>
    <mergeCell ref="AC112:AD113"/>
    <mergeCell ref="AE112:AF113"/>
    <mergeCell ref="BI112:BJ112"/>
    <mergeCell ref="BK112:BL112"/>
    <mergeCell ref="AW112:AX112"/>
    <mergeCell ref="AY112:AZ112"/>
    <mergeCell ref="BA112:BB112"/>
    <mergeCell ref="BC112:BD112"/>
    <mergeCell ref="G110:H111"/>
    <mergeCell ref="I110:T111"/>
    <mergeCell ref="U110:W111"/>
    <mergeCell ref="X110:Z111"/>
    <mergeCell ref="BE106:BF106"/>
    <mergeCell ref="BG106:BH106"/>
    <mergeCell ref="AO106:AP107"/>
    <mergeCell ref="AQ106:AR107"/>
    <mergeCell ref="AS106:AT107"/>
    <mergeCell ref="AU106:AV107"/>
    <mergeCell ref="AG110:AH111"/>
    <mergeCell ref="AI110:AJ111"/>
    <mergeCell ref="AK110:AL111"/>
    <mergeCell ref="AM110:AN111"/>
    <mergeCell ref="AA110:AA111"/>
    <mergeCell ref="AB110:AB111"/>
    <mergeCell ref="AC110:AD111"/>
    <mergeCell ref="AE110:AF111"/>
    <mergeCell ref="G104:H105"/>
    <mergeCell ref="I104:T105"/>
    <mergeCell ref="U104:W105"/>
    <mergeCell ref="X104:Z105"/>
    <mergeCell ref="BI104:BJ104"/>
    <mergeCell ref="BK104:BL104"/>
    <mergeCell ref="AW104:AX104"/>
    <mergeCell ref="AY104:AZ104"/>
    <mergeCell ref="BA104:BB104"/>
    <mergeCell ref="BC104:BD104"/>
    <mergeCell ref="G106:H107"/>
    <mergeCell ref="I106:T107"/>
    <mergeCell ref="U106:W107"/>
    <mergeCell ref="X106:Z107"/>
    <mergeCell ref="BE104:BF104"/>
    <mergeCell ref="BG104:BH104"/>
    <mergeCell ref="AI104:AJ105"/>
    <mergeCell ref="AK104:AL105"/>
    <mergeCell ref="AM104:AN105"/>
    <mergeCell ref="AO104:AP105"/>
    <mergeCell ref="AG106:AH107"/>
    <mergeCell ref="AI106:AJ107"/>
    <mergeCell ref="AK106:AL107"/>
    <mergeCell ref="AM106:AN107"/>
    <mergeCell ref="AA106:AA107"/>
    <mergeCell ref="AB106:AB107"/>
    <mergeCell ref="AC106:AD107"/>
    <mergeCell ref="AE106:AF107"/>
    <mergeCell ref="BI106:BJ106"/>
    <mergeCell ref="BK106:BL106"/>
    <mergeCell ref="AW106:AX106"/>
    <mergeCell ref="AY106:AZ106"/>
    <mergeCell ref="BK84:BL84"/>
    <mergeCell ref="AW84:AX84"/>
    <mergeCell ref="AY84:AZ84"/>
    <mergeCell ref="BA84:BB84"/>
    <mergeCell ref="BC84:BD84"/>
    <mergeCell ref="G102:H103"/>
    <mergeCell ref="I102:T103"/>
    <mergeCell ref="U102:W103"/>
    <mergeCell ref="X102:Z103"/>
    <mergeCell ref="BE84:BF84"/>
    <mergeCell ref="BG84:BH84"/>
    <mergeCell ref="AO84:AP85"/>
    <mergeCell ref="AQ84:AR85"/>
    <mergeCell ref="AS84:AT85"/>
    <mergeCell ref="AU84:AV85"/>
    <mergeCell ref="AA102:AA103"/>
    <mergeCell ref="AB102:AB103"/>
    <mergeCell ref="AC102:AD103"/>
    <mergeCell ref="AE102:AF103"/>
    <mergeCell ref="BE102:BF102"/>
    <mergeCell ref="BG102:BH102"/>
    <mergeCell ref="AO102:AP103"/>
    <mergeCell ref="AQ102:AR103"/>
    <mergeCell ref="BI102:BJ102"/>
    <mergeCell ref="BK102:BL102"/>
    <mergeCell ref="AW102:AX102"/>
    <mergeCell ref="AY102:AZ102"/>
    <mergeCell ref="BA102:BB102"/>
    <mergeCell ref="BC102:BD102"/>
    <mergeCell ref="AW82:AX82"/>
    <mergeCell ref="AY82:AZ82"/>
    <mergeCell ref="BA82:BB82"/>
    <mergeCell ref="BC82:BD82"/>
    <mergeCell ref="G84:H85"/>
    <mergeCell ref="I84:T85"/>
    <mergeCell ref="U84:W85"/>
    <mergeCell ref="X84:Z85"/>
    <mergeCell ref="BE82:BF82"/>
    <mergeCell ref="BG82:BH82"/>
    <mergeCell ref="AO82:AP83"/>
    <mergeCell ref="AQ82:AR83"/>
    <mergeCell ref="AS82:AT83"/>
    <mergeCell ref="AU82:AV83"/>
    <mergeCell ref="AG84:AH85"/>
    <mergeCell ref="AI84:AJ85"/>
    <mergeCell ref="AK84:AL85"/>
    <mergeCell ref="AM84:AN85"/>
    <mergeCell ref="AA84:AA85"/>
    <mergeCell ref="AB84:AB85"/>
    <mergeCell ref="AC84:AD85"/>
    <mergeCell ref="AE84:AF85"/>
    <mergeCell ref="AI80:AJ81"/>
    <mergeCell ref="AK80:AL81"/>
    <mergeCell ref="AM80:AN81"/>
    <mergeCell ref="AA80:AA81"/>
    <mergeCell ref="AB80:AB81"/>
    <mergeCell ref="AC80:AD81"/>
    <mergeCell ref="AE80:AF81"/>
    <mergeCell ref="BI80:BJ80"/>
    <mergeCell ref="BK80:BL80"/>
    <mergeCell ref="AW80:AX80"/>
    <mergeCell ref="AY80:AZ80"/>
    <mergeCell ref="BA80:BB80"/>
    <mergeCell ref="BC80:BD80"/>
    <mergeCell ref="G82:H83"/>
    <mergeCell ref="I82:T83"/>
    <mergeCell ref="U82:W83"/>
    <mergeCell ref="X82:Z83"/>
    <mergeCell ref="BE80:BF80"/>
    <mergeCell ref="BG80:BH80"/>
    <mergeCell ref="AO80:AP81"/>
    <mergeCell ref="AQ80:AR81"/>
    <mergeCell ref="AS80:AT81"/>
    <mergeCell ref="AU80:AV81"/>
    <mergeCell ref="AG82:AH83"/>
    <mergeCell ref="AI82:AJ83"/>
    <mergeCell ref="AK82:AL83"/>
    <mergeCell ref="AM82:AN83"/>
    <mergeCell ref="AA82:AA83"/>
    <mergeCell ref="AB82:AB83"/>
    <mergeCell ref="AC82:AD83"/>
    <mergeCell ref="AE82:AF83"/>
    <mergeCell ref="BI82:BJ82"/>
    <mergeCell ref="BK1:BR2"/>
    <mergeCell ref="C2:R3"/>
    <mergeCell ref="U2:AW2"/>
    <mergeCell ref="T3:AX3"/>
    <mergeCell ref="Z4:AQ5"/>
    <mergeCell ref="X78:Z79"/>
    <mergeCell ref="AA78:AA79"/>
    <mergeCell ref="AB78:AB79"/>
    <mergeCell ref="AC78:AD79"/>
    <mergeCell ref="AE78:AF79"/>
    <mergeCell ref="BI78:BJ78"/>
    <mergeCell ref="BK78:BL78"/>
    <mergeCell ref="AW78:AX78"/>
    <mergeCell ref="AY78:AZ78"/>
    <mergeCell ref="BA78:BB78"/>
    <mergeCell ref="BC78:BD78"/>
    <mergeCell ref="BE78:BF78"/>
    <mergeCell ref="BG78:BH78"/>
    <mergeCell ref="AU78:AV79"/>
    <mergeCell ref="G78:H79"/>
    <mergeCell ref="I78:T79"/>
    <mergeCell ref="U78:W79"/>
    <mergeCell ref="BC23:BP23"/>
    <mergeCell ref="K12:U12"/>
    <mergeCell ref="H14:U14"/>
    <mergeCell ref="X12:AT12"/>
    <mergeCell ref="AF13:AS13"/>
    <mergeCell ref="E13:U13"/>
    <mergeCell ref="X17:AT17"/>
    <mergeCell ref="B23:BB23"/>
    <mergeCell ref="X16:AT16"/>
    <mergeCell ref="AZ3:BP5"/>
    <mergeCell ref="E8:U8"/>
    <mergeCell ref="AB8:AS8"/>
    <mergeCell ref="E11:U11"/>
    <mergeCell ref="X18:AT18"/>
    <mergeCell ref="AE19:AM19"/>
    <mergeCell ref="E6:U6"/>
    <mergeCell ref="X9:AT9"/>
    <mergeCell ref="AZ6:BP9"/>
    <mergeCell ref="AC11:AT11"/>
    <mergeCell ref="X7:AT7"/>
    <mergeCell ref="AX24:AX26"/>
    <mergeCell ref="AY24:BB26"/>
    <mergeCell ref="AH24:AJ26"/>
    <mergeCell ref="AK24:AK26"/>
    <mergeCell ref="AL24:AO26"/>
    <mergeCell ref="AP24:AS26"/>
    <mergeCell ref="AT24:AT26"/>
    <mergeCell ref="AU24:AW26"/>
    <mergeCell ref="AC24:AF26"/>
    <mergeCell ref="AG24:AG26"/>
    <mergeCell ref="U24:W26"/>
    <mergeCell ref="X24:X26"/>
    <mergeCell ref="Y24:AA26"/>
    <mergeCell ref="AB24:AB26"/>
    <mergeCell ref="A24:A26"/>
    <mergeCell ref="B24:B26"/>
    <mergeCell ref="C24:F26"/>
    <mergeCell ref="G24:G26"/>
    <mergeCell ref="H24:J26"/>
    <mergeCell ref="K24:K26"/>
    <mergeCell ref="L24:O26"/>
    <mergeCell ref="P24:S26"/>
    <mergeCell ref="T24:T26"/>
    <mergeCell ref="BG24:BH26"/>
    <mergeCell ref="BI24:BI26"/>
    <mergeCell ref="BC24:BD26"/>
    <mergeCell ref="BO29:BP29"/>
    <mergeCell ref="BK28:BL28"/>
    <mergeCell ref="BM28:BN28"/>
    <mergeCell ref="BJ24:BJ26"/>
    <mergeCell ref="BO28:BP28"/>
    <mergeCell ref="BE29:BF29"/>
    <mergeCell ref="BG29:BH29"/>
    <mergeCell ref="BC27:BD27"/>
    <mergeCell ref="BE27:BF27"/>
    <mergeCell ref="BG27:BH27"/>
    <mergeCell ref="BO24:BP26"/>
    <mergeCell ref="BM27:BN27"/>
    <mergeCell ref="BO27:BP27"/>
    <mergeCell ref="BK24:BL26"/>
    <mergeCell ref="BM24:BN26"/>
    <mergeCell ref="BK27:BL27"/>
    <mergeCell ref="BE24:BF26"/>
    <mergeCell ref="BC29:BD29"/>
    <mergeCell ref="F32:K32"/>
    <mergeCell ref="L32:M32"/>
    <mergeCell ref="N32:S32"/>
    <mergeCell ref="BK30:BL30"/>
    <mergeCell ref="BE32:BF32"/>
    <mergeCell ref="BG32:BL32"/>
    <mergeCell ref="BK29:BL29"/>
    <mergeCell ref="BM29:BN29"/>
    <mergeCell ref="BM30:BN30"/>
    <mergeCell ref="BO30:BP30"/>
    <mergeCell ref="Q31:AB31"/>
    <mergeCell ref="BC28:BD28"/>
    <mergeCell ref="BE28:BF28"/>
    <mergeCell ref="BG28:BH28"/>
    <mergeCell ref="BC30:BD30"/>
    <mergeCell ref="BE30:BF30"/>
    <mergeCell ref="BG30:BH30"/>
    <mergeCell ref="G35:BL35"/>
    <mergeCell ref="G36:H46"/>
    <mergeCell ref="I36:T46"/>
    <mergeCell ref="U36:AD38"/>
    <mergeCell ref="AE36:AF46"/>
    <mergeCell ref="AG36:AH46"/>
    <mergeCell ref="AI36:AV36"/>
    <mergeCell ref="AW36:BL36"/>
    <mergeCell ref="AI37:AR39"/>
    <mergeCell ref="AS37:AT39"/>
    <mergeCell ref="A33:BT34"/>
    <mergeCell ref="AD32:AI32"/>
    <mergeCell ref="AJ32:AK32"/>
    <mergeCell ref="AL32:AQ32"/>
    <mergeCell ref="AR32:AS32"/>
    <mergeCell ref="T32:U32"/>
    <mergeCell ref="V32:AA32"/>
    <mergeCell ref="AB32:AC32"/>
    <mergeCell ref="AT32:BD32"/>
    <mergeCell ref="D32:E32"/>
    <mergeCell ref="BI37:BL38"/>
    <mergeCell ref="U39:W46"/>
    <mergeCell ref="X39:Z46"/>
    <mergeCell ref="AC39:AD46"/>
    <mergeCell ref="AW39:AX39"/>
    <mergeCell ref="AY39:AZ39"/>
    <mergeCell ref="BA39:BB39"/>
    <mergeCell ref="BC39:BD39"/>
    <mergeCell ref="AI40:AJ46"/>
    <mergeCell ref="AU37:AV46"/>
    <mergeCell ref="BC40:BD40"/>
    <mergeCell ref="BE40:BF40"/>
    <mergeCell ref="BG40:BH40"/>
    <mergeCell ref="AW40:AX40"/>
    <mergeCell ref="AW37:AZ38"/>
    <mergeCell ref="BA37:BD38"/>
    <mergeCell ref="BE37:BH38"/>
    <mergeCell ref="BG39:BH39"/>
    <mergeCell ref="BI40:BJ40"/>
    <mergeCell ref="BK40:BL40"/>
    <mergeCell ref="AW41:AX45"/>
    <mergeCell ref="AY41:AZ45"/>
    <mergeCell ref="BA41:BB45"/>
    <mergeCell ref="BC41:BD45"/>
    <mergeCell ref="BG41:BH45"/>
    <mergeCell ref="BI41:BJ45"/>
    <mergeCell ref="BK41:BL45"/>
    <mergeCell ref="BA40:BB40"/>
    <mergeCell ref="BI39:BJ39"/>
    <mergeCell ref="BK39:BL39"/>
    <mergeCell ref="BE39:BF39"/>
    <mergeCell ref="AK40:AL46"/>
    <mergeCell ref="AM40:AN46"/>
    <mergeCell ref="AO40:AP46"/>
    <mergeCell ref="AQ40:AR46"/>
    <mergeCell ref="AS40:AT46"/>
    <mergeCell ref="BE41:BF45"/>
    <mergeCell ref="AY40:AZ40"/>
    <mergeCell ref="BA50:BB50"/>
    <mergeCell ref="AE52:AF53"/>
    <mergeCell ref="AW52:AX52"/>
    <mergeCell ref="AI52:AJ53"/>
    <mergeCell ref="AS52:AT53"/>
    <mergeCell ref="AQ47:AR47"/>
    <mergeCell ref="AS47:AT47"/>
    <mergeCell ref="G49:BL49"/>
    <mergeCell ref="AU47:AV47"/>
    <mergeCell ref="G48:BL48"/>
    <mergeCell ref="AI47:AJ47"/>
    <mergeCell ref="AK47:AL47"/>
    <mergeCell ref="AM47:AN47"/>
    <mergeCell ref="AO47:AP47"/>
    <mergeCell ref="AC47:AD47"/>
    <mergeCell ref="AE47:AF47"/>
    <mergeCell ref="AG47:AH47"/>
    <mergeCell ref="G47:H47"/>
    <mergeCell ref="I47:T47"/>
    <mergeCell ref="U47:W47"/>
    <mergeCell ref="X47:Z47"/>
    <mergeCell ref="G56:H57"/>
    <mergeCell ref="I56:T57"/>
    <mergeCell ref="U56:W57"/>
    <mergeCell ref="X56:Z57"/>
    <mergeCell ref="AM56:AN57"/>
    <mergeCell ref="AK56:AL57"/>
    <mergeCell ref="AI56:AJ57"/>
    <mergeCell ref="AB56:AB57"/>
    <mergeCell ref="BG50:BH50"/>
    <mergeCell ref="AC56:AD57"/>
    <mergeCell ref="AE56:AF57"/>
    <mergeCell ref="AQ52:AR53"/>
    <mergeCell ref="AW56:AX56"/>
    <mergeCell ref="AU52:AV53"/>
    <mergeCell ref="AK52:AL53"/>
    <mergeCell ref="AM52:AN53"/>
    <mergeCell ref="AO52:AP53"/>
    <mergeCell ref="AC52:AD53"/>
    <mergeCell ref="G52:H53"/>
    <mergeCell ref="I52:T53"/>
    <mergeCell ref="U52:W53"/>
    <mergeCell ref="X52:Z53"/>
    <mergeCell ref="AK50:AL51"/>
    <mergeCell ref="AM50:AN51"/>
    <mergeCell ref="AO50:AP51"/>
    <mergeCell ref="AQ50:AR51"/>
    <mergeCell ref="BC50:BD50"/>
    <mergeCell ref="BE50:BF50"/>
    <mergeCell ref="AS50:AT51"/>
    <mergeCell ref="AU50:AV51"/>
    <mergeCell ref="AW50:AX50"/>
    <mergeCell ref="AY50:AZ50"/>
    <mergeCell ref="BC58:BD58"/>
    <mergeCell ref="BA58:BB58"/>
    <mergeCell ref="AG58:AH59"/>
    <mergeCell ref="AE58:AF59"/>
    <mergeCell ref="BK56:BL56"/>
    <mergeCell ref="BG56:BH56"/>
    <mergeCell ref="BI56:BJ56"/>
    <mergeCell ref="AY56:AZ56"/>
    <mergeCell ref="AQ56:AR57"/>
    <mergeCell ref="AQ58:AR59"/>
    <mergeCell ref="AI58:AJ59"/>
    <mergeCell ref="BC56:BD56"/>
    <mergeCell ref="BK52:BL52"/>
    <mergeCell ref="BG52:BH52"/>
    <mergeCell ref="BI52:BJ52"/>
    <mergeCell ref="BC52:BD52"/>
    <mergeCell ref="BE52:BF52"/>
    <mergeCell ref="AY52:AZ52"/>
    <mergeCell ref="BA52:BB52"/>
    <mergeCell ref="AG52:AH53"/>
    <mergeCell ref="AO60:AP61"/>
    <mergeCell ref="AO58:AP59"/>
    <mergeCell ref="AO56:AP57"/>
    <mergeCell ref="AG56:AH57"/>
    <mergeCell ref="AC60:AD61"/>
    <mergeCell ref="AE60:AF61"/>
    <mergeCell ref="AG60:AH61"/>
    <mergeCell ref="AI60:AJ61"/>
    <mergeCell ref="AK60:AL61"/>
    <mergeCell ref="AM60:AN61"/>
    <mergeCell ref="BE58:BF58"/>
    <mergeCell ref="G54:H55"/>
    <mergeCell ref="I54:T55"/>
    <mergeCell ref="U54:W55"/>
    <mergeCell ref="X54:Z55"/>
    <mergeCell ref="AC58:AD59"/>
    <mergeCell ref="AM58:AN59"/>
    <mergeCell ref="AM54:AN55"/>
    <mergeCell ref="AK58:AL59"/>
    <mergeCell ref="AU54:AV55"/>
    <mergeCell ref="BE56:BF56"/>
    <mergeCell ref="AY58:AZ58"/>
    <mergeCell ref="AW54:AX54"/>
    <mergeCell ref="AY54:AZ54"/>
    <mergeCell ref="BA54:BB54"/>
    <mergeCell ref="BC54:BD54"/>
    <mergeCell ref="BE54:BF54"/>
    <mergeCell ref="AS56:AT57"/>
    <mergeCell ref="AU56:AV57"/>
    <mergeCell ref="BA56:BB56"/>
    <mergeCell ref="AU58:AV59"/>
    <mergeCell ref="AW58:AX58"/>
    <mergeCell ref="AQ60:AR61"/>
    <mergeCell ref="AS60:AT61"/>
    <mergeCell ref="AU60:AV61"/>
    <mergeCell ref="AW60:AX60"/>
    <mergeCell ref="BK60:BL60"/>
    <mergeCell ref="G62:H63"/>
    <mergeCell ref="I62:T63"/>
    <mergeCell ref="U62:W63"/>
    <mergeCell ref="X62:Z63"/>
    <mergeCell ref="AC62:AD63"/>
    <mergeCell ref="AE62:AF63"/>
    <mergeCell ref="AY60:AZ60"/>
    <mergeCell ref="BA60:BB60"/>
    <mergeCell ref="BC60:BD60"/>
    <mergeCell ref="AC54:AD55"/>
    <mergeCell ref="AE54:AF55"/>
    <mergeCell ref="AG54:AH55"/>
    <mergeCell ref="AI54:AJ55"/>
    <mergeCell ref="AS58:AT59"/>
    <mergeCell ref="AK54:AL55"/>
    <mergeCell ref="AO54:AP55"/>
    <mergeCell ref="AQ54:AR55"/>
    <mergeCell ref="AS54:AT55"/>
    <mergeCell ref="G60:H61"/>
    <mergeCell ref="I60:T61"/>
    <mergeCell ref="U60:W61"/>
    <mergeCell ref="X60:Z61"/>
    <mergeCell ref="AA58:AA59"/>
    <mergeCell ref="AA60:AA61"/>
    <mergeCell ref="U58:W59"/>
    <mergeCell ref="X58:Z59"/>
    <mergeCell ref="G58:H59"/>
    <mergeCell ref="AM64:AN65"/>
    <mergeCell ref="AO64:AP65"/>
    <mergeCell ref="BK64:BL64"/>
    <mergeCell ref="G66:H67"/>
    <mergeCell ref="I66:T67"/>
    <mergeCell ref="U66:W67"/>
    <mergeCell ref="X66:Z67"/>
    <mergeCell ref="AC66:AD67"/>
    <mergeCell ref="AE64:AF65"/>
    <mergeCell ref="AG64:AH65"/>
    <mergeCell ref="G64:H65"/>
    <mergeCell ref="I64:T65"/>
    <mergeCell ref="U64:W65"/>
    <mergeCell ref="X64:Z65"/>
    <mergeCell ref="AA64:AA65"/>
    <mergeCell ref="AB64:AB65"/>
    <mergeCell ref="BE62:BF62"/>
    <mergeCell ref="BG62:BH62"/>
    <mergeCell ref="AO62:AP63"/>
    <mergeCell ref="AQ62:AR63"/>
    <mergeCell ref="AS62:AT63"/>
    <mergeCell ref="AU62:AV63"/>
    <mergeCell ref="AG62:AH63"/>
    <mergeCell ref="AI62:AJ63"/>
    <mergeCell ref="AK62:AL63"/>
    <mergeCell ref="AM62:AN63"/>
    <mergeCell ref="BI62:BJ62"/>
    <mergeCell ref="BK62:BL62"/>
    <mergeCell ref="AW62:AX62"/>
    <mergeCell ref="AY62:AZ62"/>
    <mergeCell ref="BA62:BB62"/>
    <mergeCell ref="BC62:BD62"/>
    <mergeCell ref="G68:H69"/>
    <mergeCell ref="I68:T69"/>
    <mergeCell ref="U68:W69"/>
    <mergeCell ref="X68:Z69"/>
    <mergeCell ref="BK66:BL66"/>
    <mergeCell ref="AW66:AX66"/>
    <mergeCell ref="AY66:AZ66"/>
    <mergeCell ref="BA66:BB66"/>
    <mergeCell ref="BC66:BD66"/>
    <mergeCell ref="BE66:BF66"/>
    <mergeCell ref="BG66:BH66"/>
    <mergeCell ref="AW64:AX64"/>
    <mergeCell ref="AG66:AH67"/>
    <mergeCell ref="AI66:AJ67"/>
    <mergeCell ref="AK66:AL67"/>
    <mergeCell ref="AM66:AN67"/>
    <mergeCell ref="BI66:BJ66"/>
    <mergeCell ref="AO66:AP67"/>
    <mergeCell ref="AQ66:AR67"/>
    <mergeCell ref="AS66:AT67"/>
    <mergeCell ref="AU66:AV67"/>
    <mergeCell ref="AE66:AF67"/>
    <mergeCell ref="AY64:AZ64"/>
    <mergeCell ref="BA64:BB64"/>
    <mergeCell ref="BC64:BD64"/>
    <mergeCell ref="BG64:BH64"/>
    <mergeCell ref="BI64:BJ64"/>
    <mergeCell ref="BE64:BF64"/>
    <mergeCell ref="AQ64:AR65"/>
    <mergeCell ref="AS64:AT65"/>
    <mergeCell ref="AU64:AV65"/>
    <mergeCell ref="AI64:AJ65"/>
    <mergeCell ref="AW68:AX68"/>
    <mergeCell ref="BK68:BL68"/>
    <mergeCell ref="AY68:AZ68"/>
    <mergeCell ref="BA68:BB68"/>
    <mergeCell ref="BG68:BH68"/>
    <mergeCell ref="BI68:BJ68"/>
    <mergeCell ref="BC68:BD68"/>
    <mergeCell ref="BE68:BF68"/>
    <mergeCell ref="BC70:BD70"/>
    <mergeCell ref="BA70:BB70"/>
    <mergeCell ref="AK68:AL69"/>
    <mergeCell ref="AM68:AN69"/>
    <mergeCell ref="AO68:AP69"/>
    <mergeCell ref="BK70:BL70"/>
    <mergeCell ref="BI70:BJ70"/>
    <mergeCell ref="BG70:BH70"/>
    <mergeCell ref="BE70:BF70"/>
    <mergeCell ref="AS68:AT69"/>
    <mergeCell ref="BC72:BD72"/>
    <mergeCell ref="AY72:AZ72"/>
    <mergeCell ref="BA72:BB72"/>
    <mergeCell ref="AI72:AJ73"/>
    <mergeCell ref="AE72:AF73"/>
    <mergeCell ref="AS72:AT73"/>
    <mergeCell ref="AU72:AV73"/>
    <mergeCell ref="AW72:AX72"/>
    <mergeCell ref="AM72:AN73"/>
    <mergeCell ref="AY70:AZ70"/>
    <mergeCell ref="AW70:AX70"/>
    <mergeCell ref="AU70:AV71"/>
    <mergeCell ref="AS70:AT71"/>
    <mergeCell ref="AO72:AP73"/>
    <mergeCell ref="AM70:AN71"/>
    <mergeCell ref="G88:H89"/>
    <mergeCell ref="I88:T89"/>
    <mergeCell ref="U88:W89"/>
    <mergeCell ref="X88:Z89"/>
    <mergeCell ref="G72:H73"/>
    <mergeCell ref="I72:T73"/>
    <mergeCell ref="G80:H81"/>
    <mergeCell ref="I80:T81"/>
    <mergeCell ref="U80:W81"/>
    <mergeCell ref="X80:Z81"/>
    <mergeCell ref="AO78:AP79"/>
    <mergeCell ref="AQ78:AR79"/>
    <mergeCell ref="AS78:AT79"/>
    <mergeCell ref="AM78:AN79"/>
    <mergeCell ref="U70:W71"/>
    <mergeCell ref="I70:T71"/>
    <mergeCell ref="AG80:AH81"/>
    <mergeCell ref="AQ90:AR91"/>
    <mergeCell ref="AK94:AL95"/>
    <mergeCell ref="AM94:AN95"/>
    <mergeCell ref="AO94:AP95"/>
    <mergeCell ref="AB94:AB95"/>
    <mergeCell ref="AE88:AF89"/>
    <mergeCell ref="AK88:AL89"/>
    <mergeCell ref="AS90:AT91"/>
    <mergeCell ref="AI90:AJ91"/>
    <mergeCell ref="AK90:AL91"/>
    <mergeCell ref="AM90:AN91"/>
    <mergeCell ref="AO90:AP91"/>
    <mergeCell ref="AQ88:AR89"/>
    <mergeCell ref="AS88:AT89"/>
    <mergeCell ref="AO88:AP89"/>
    <mergeCell ref="BE72:BF72"/>
    <mergeCell ref="AQ72:AR73"/>
    <mergeCell ref="AU88:AV89"/>
    <mergeCell ref="AE90:AF91"/>
    <mergeCell ref="AG90:AH91"/>
    <mergeCell ref="AU90:AV91"/>
    <mergeCell ref="AM88:AN89"/>
    <mergeCell ref="AG88:AH89"/>
    <mergeCell ref="AI88:AJ89"/>
    <mergeCell ref="AW88:AX88"/>
    <mergeCell ref="AY88:AZ88"/>
    <mergeCell ref="BA88:BB88"/>
    <mergeCell ref="BC88:BD88"/>
    <mergeCell ref="BE88:BF88"/>
    <mergeCell ref="AG78:AH79"/>
    <mergeCell ref="AI78:AJ79"/>
    <mergeCell ref="AK78:AL79"/>
    <mergeCell ref="G100:H101"/>
    <mergeCell ref="I100:T101"/>
    <mergeCell ref="U100:W101"/>
    <mergeCell ref="X100:Z101"/>
    <mergeCell ref="AC100:AD101"/>
    <mergeCell ref="AE100:AF101"/>
    <mergeCell ref="AU98:AV99"/>
    <mergeCell ref="AW98:AX98"/>
    <mergeCell ref="BE96:BF96"/>
    <mergeCell ref="BG96:BH96"/>
    <mergeCell ref="BI96:BJ96"/>
    <mergeCell ref="BK98:BL98"/>
    <mergeCell ref="AY98:AZ98"/>
    <mergeCell ref="AW96:AX96"/>
    <mergeCell ref="BG94:BH94"/>
    <mergeCell ref="BI94:BJ94"/>
    <mergeCell ref="BC94:BD94"/>
    <mergeCell ref="BE94:BF94"/>
    <mergeCell ref="BK96:BL96"/>
    <mergeCell ref="BA96:BB96"/>
    <mergeCell ref="BC96:BD96"/>
    <mergeCell ref="AO98:AP99"/>
    <mergeCell ref="AC94:AD95"/>
    <mergeCell ref="AE94:AF95"/>
    <mergeCell ref="AG94:AH95"/>
    <mergeCell ref="BK94:BL94"/>
    <mergeCell ref="G96:H97"/>
    <mergeCell ref="AY94:AZ94"/>
    <mergeCell ref="BA94:BB94"/>
    <mergeCell ref="AU94:AV95"/>
    <mergeCell ref="AW94:AX94"/>
    <mergeCell ref="AI94:AJ95"/>
    <mergeCell ref="AU118:AV119"/>
    <mergeCell ref="AS122:AT123"/>
    <mergeCell ref="AU124:AV125"/>
    <mergeCell ref="AS132:AT133"/>
    <mergeCell ref="AU126:AV127"/>
    <mergeCell ref="AW100:AX100"/>
    <mergeCell ref="AY100:AZ100"/>
    <mergeCell ref="BA100:BB100"/>
    <mergeCell ref="BC100:BD100"/>
    <mergeCell ref="AU100:AV101"/>
    <mergeCell ref="AU102:AV103"/>
    <mergeCell ref="BA122:BB122"/>
    <mergeCell ref="AW120:AX120"/>
    <mergeCell ref="BG98:BH98"/>
    <mergeCell ref="BI98:BJ98"/>
    <mergeCell ref="AG98:AH99"/>
    <mergeCell ref="BA98:BB98"/>
    <mergeCell ref="BC98:BD98"/>
    <mergeCell ref="BE98:BF98"/>
    <mergeCell ref="AQ98:AR99"/>
    <mergeCell ref="AM98:AN99"/>
    <mergeCell ref="AI98:AJ99"/>
    <mergeCell ref="AK98:AL99"/>
    <mergeCell ref="BA106:BB106"/>
    <mergeCell ref="BC106:BD106"/>
    <mergeCell ref="BI110:BJ110"/>
    <mergeCell ref="BI114:BJ114"/>
    <mergeCell ref="BG116:BH116"/>
    <mergeCell ref="AI139:AJ140"/>
    <mergeCell ref="AG139:AH140"/>
    <mergeCell ref="AK136:AL137"/>
    <mergeCell ref="AM136:AN137"/>
    <mergeCell ref="AO136:AP137"/>
    <mergeCell ref="BK136:BL136"/>
    <mergeCell ref="BG136:BH136"/>
    <mergeCell ref="BI136:BJ136"/>
    <mergeCell ref="AS136:AT137"/>
    <mergeCell ref="AU136:AV137"/>
    <mergeCell ref="AM139:AN140"/>
    <mergeCell ref="AW136:AX136"/>
    <mergeCell ref="G136:H137"/>
    <mergeCell ref="I136:T137"/>
    <mergeCell ref="U136:W137"/>
    <mergeCell ref="X136:Z137"/>
    <mergeCell ref="U139:W140"/>
    <mergeCell ref="X139:Z140"/>
    <mergeCell ref="G138:BL138"/>
    <mergeCell ref="AQ136:AR137"/>
    <mergeCell ref="AI143:AJ144"/>
    <mergeCell ref="AK143:AL144"/>
    <mergeCell ref="AM143:AN144"/>
    <mergeCell ref="X145:Z146"/>
    <mergeCell ref="AC145:AD146"/>
    <mergeCell ref="AE145:AF146"/>
    <mergeCell ref="U143:W144"/>
    <mergeCell ref="X143:Z144"/>
    <mergeCell ref="AC143:AD144"/>
    <mergeCell ref="AE143:AF144"/>
    <mergeCell ref="AA145:AA146"/>
    <mergeCell ref="AO143:AP144"/>
    <mergeCell ref="AG141:AH142"/>
    <mergeCell ref="AI141:AJ142"/>
    <mergeCell ref="BK141:BL141"/>
    <mergeCell ref="AW141:AX141"/>
    <mergeCell ref="AY141:AZ141"/>
    <mergeCell ref="BA141:BB141"/>
    <mergeCell ref="BC141:BD141"/>
    <mergeCell ref="AM141:AN142"/>
    <mergeCell ref="AK141:AL142"/>
    <mergeCell ref="U141:W142"/>
    <mergeCell ref="X141:Z142"/>
    <mergeCell ref="AC141:AD142"/>
    <mergeCell ref="AE141:AF142"/>
    <mergeCell ref="U155:W156"/>
    <mergeCell ref="X155:Z156"/>
    <mergeCell ref="AI155:AJ156"/>
    <mergeCell ref="AK155:AL156"/>
    <mergeCell ref="AC155:AD156"/>
    <mergeCell ref="AE155:AF156"/>
    <mergeCell ref="AG155:AH156"/>
    <mergeCell ref="AA155:AA156"/>
    <mergeCell ref="AB155:AB156"/>
    <mergeCell ref="AU153:AV154"/>
    <mergeCell ref="AY153:AZ153"/>
    <mergeCell ref="AO153:AP154"/>
    <mergeCell ref="AC153:AD154"/>
    <mergeCell ref="AE153:AF154"/>
    <mergeCell ref="AG153:AH154"/>
    <mergeCell ref="AI153:AJ154"/>
    <mergeCell ref="AK153:AL154"/>
    <mergeCell ref="AQ153:AR154"/>
    <mergeCell ref="I175:T176"/>
    <mergeCell ref="U175:W176"/>
    <mergeCell ref="X175:Z176"/>
    <mergeCell ref="AC175:AD176"/>
    <mergeCell ref="AC167:AD168"/>
    <mergeCell ref="AE167:AF168"/>
    <mergeCell ref="AA175:AA176"/>
    <mergeCell ref="AB175:AB176"/>
    <mergeCell ref="U171:W172"/>
    <mergeCell ref="X171:Z172"/>
    <mergeCell ref="BE167:BF167"/>
    <mergeCell ref="AQ167:AR168"/>
    <mergeCell ref="AS167:AT168"/>
    <mergeCell ref="AU167:AV168"/>
    <mergeCell ref="AW167:AX167"/>
    <mergeCell ref="BA167:BB167"/>
    <mergeCell ref="AY167:AZ167"/>
    <mergeCell ref="AI167:AJ168"/>
    <mergeCell ref="AK167:AL168"/>
    <mergeCell ref="I167:T168"/>
    <mergeCell ref="U167:W168"/>
    <mergeCell ref="X167:Z168"/>
    <mergeCell ref="AG167:AH168"/>
    <mergeCell ref="BE175:BF175"/>
    <mergeCell ref="BG175:BH175"/>
    <mergeCell ref="AO175:AP176"/>
    <mergeCell ref="AQ175:AR176"/>
    <mergeCell ref="AG179:AH180"/>
    <mergeCell ref="AC179:AD180"/>
    <mergeCell ref="AE179:AF180"/>
    <mergeCell ref="BI175:BJ175"/>
    <mergeCell ref="AS175:AT176"/>
    <mergeCell ref="AU175:AV176"/>
    <mergeCell ref="AG175:AH176"/>
    <mergeCell ref="AI175:AJ176"/>
    <mergeCell ref="AK175:AL176"/>
    <mergeCell ref="AM175:AN176"/>
    <mergeCell ref="AE175:AF176"/>
    <mergeCell ref="AA171:AA172"/>
    <mergeCell ref="BK175:BL175"/>
    <mergeCell ref="AW175:AX175"/>
    <mergeCell ref="AY175:AZ175"/>
    <mergeCell ref="BA175:BB175"/>
    <mergeCell ref="BC175:BD175"/>
    <mergeCell ref="AQ173:AR174"/>
    <mergeCell ref="AK173:AL174"/>
    <mergeCell ref="AM173:AN174"/>
    <mergeCell ref="AE173:AF174"/>
    <mergeCell ref="BK181:BL181"/>
    <mergeCell ref="AW181:AX181"/>
    <mergeCell ref="AY181:AZ181"/>
    <mergeCell ref="BA181:BB181"/>
    <mergeCell ref="BC181:BD181"/>
    <mergeCell ref="BI181:BJ181"/>
    <mergeCell ref="AC181:AD182"/>
    <mergeCell ref="AE181:AF182"/>
    <mergeCell ref="AA181:AA182"/>
    <mergeCell ref="AB181:AB182"/>
    <mergeCell ref="G181:H182"/>
    <mergeCell ref="I181:T182"/>
    <mergeCell ref="U181:W182"/>
    <mergeCell ref="X181:Z182"/>
    <mergeCell ref="BI179:BJ179"/>
    <mergeCell ref="BK179:BL179"/>
    <mergeCell ref="BA179:BB179"/>
    <mergeCell ref="BC179:BD179"/>
    <mergeCell ref="BE179:BF179"/>
    <mergeCell ref="BG179:BH179"/>
    <mergeCell ref="AA179:AA180"/>
    <mergeCell ref="AB179:AB180"/>
    <mergeCell ref="AY179:AZ179"/>
    <mergeCell ref="AK179:AL180"/>
    <mergeCell ref="AM179:AN180"/>
    <mergeCell ref="AO179:AP180"/>
    <mergeCell ref="AQ179:AR180"/>
    <mergeCell ref="AS179:AT180"/>
    <mergeCell ref="AU179:AV180"/>
    <mergeCell ref="AW179:AX179"/>
    <mergeCell ref="AI179:AJ180"/>
    <mergeCell ref="AO183:AP183"/>
    <mergeCell ref="BG183:BH183"/>
    <mergeCell ref="BC183:BD183"/>
    <mergeCell ref="BE183:BF183"/>
    <mergeCell ref="AW183:AX183"/>
    <mergeCell ref="AQ183:AR183"/>
    <mergeCell ref="AS183:AT183"/>
    <mergeCell ref="AU183:AV183"/>
    <mergeCell ref="G183:H183"/>
    <mergeCell ref="I183:T183"/>
    <mergeCell ref="U183:W183"/>
    <mergeCell ref="X183:Z183"/>
    <mergeCell ref="AC183:AD183"/>
    <mergeCell ref="AE183:AF183"/>
    <mergeCell ref="BE181:BF181"/>
    <mergeCell ref="BG181:BH181"/>
    <mergeCell ref="AO181:AP182"/>
    <mergeCell ref="AQ181:AR182"/>
    <mergeCell ref="AS181:AT182"/>
    <mergeCell ref="AU181:AV182"/>
    <mergeCell ref="AG181:AH182"/>
    <mergeCell ref="AI181:AJ182"/>
    <mergeCell ref="AK181:AL182"/>
    <mergeCell ref="AM181:AN182"/>
    <mergeCell ref="BK183:BL183"/>
    <mergeCell ref="BI183:BJ183"/>
    <mergeCell ref="AK184:AL184"/>
    <mergeCell ref="AM184:AN184"/>
    <mergeCell ref="G185:H185"/>
    <mergeCell ref="I185:T185"/>
    <mergeCell ref="U185:W185"/>
    <mergeCell ref="X185:Z185"/>
    <mergeCell ref="AE184:AF184"/>
    <mergeCell ref="AG184:AH184"/>
    <mergeCell ref="BK184:BL184"/>
    <mergeCell ref="AW184:AX184"/>
    <mergeCell ref="AY184:AZ184"/>
    <mergeCell ref="BA184:BB184"/>
    <mergeCell ref="BC184:BD184"/>
    <mergeCell ref="BE184:BF184"/>
    <mergeCell ref="AO184:AP184"/>
    <mergeCell ref="AQ184:AR184"/>
    <mergeCell ref="BG184:BH184"/>
    <mergeCell ref="BI184:BJ184"/>
    <mergeCell ref="AS184:AT184"/>
    <mergeCell ref="AU184:AV184"/>
    <mergeCell ref="I184:T184"/>
    <mergeCell ref="U184:W184"/>
    <mergeCell ref="X184:Z184"/>
    <mergeCell ref="AC184:AD184"/>
    <mergeCell ref="AG183:AH183"/>
    <mergeCell ref="BA183:BB183"/>
    <mergeCell ref="AY183:AZ183"/>
    <mergeCell ref="AI183:AJ183"/>
    <mergeCell ref="AK183:AL183"/>
    <mergeCell ref="AM183:AN183"/>
    <mergeCell ref="AW185:AX185"/>
    <mergeCell ref="BG185:BH185"/>
    <mergeCell ref="BI185:BJ185"/>
    <mergeCell ref="AI185:AJ185"/>
    <mergeCell ref="AK185:AL185"/>
    <mergeCell ref="AM185:AN185"/>
    <mergeCell ref="AO185:AP185"/>
    <mergeCell ref="AI184:AJ184"/>
    <mergeCell ref="G184:H184"/>
    <mergeCell ref="BK185:BL185"/>
    <mergeCell ref="G186:BL186"/>
    <mergeCell ref="AY185:AZ185"/>
    <mergeCell ref="BA185:BB185"/>
    <mergeCell ref="BC185:BD185"/>
    <mergeCell ref="BE185:BF185"/>
    <mergeCell ref="AQ185:AR185"/>
    <mergeCell ref="AS185:AT185"/>
    <mergeCell ref="BC189:BD189"/>
    <mergeCell ref="AG189:AH190"/>
    <mergeCell ref="AI189:AJ190"/>
    <mergeCell ref="AK189:AL190"/>
    <mergeCell ref="AM189:AN190"/>
    <mergeCell ref="AO189:AP190"/>
    <mergeCell ref="AQ189:AR190"/>
    <mergeCell ref="BK187:BL187"/>
    <mergeCell ref="G189:H190"/>
    <mergeCell ref="I189:T190"/>
    <mergeCell ref="U189:W190"/>
    <mergeCell ref="X189:Z190"/>
    <mergeCell ref="AC189:AD190"/>
    <mergeCell ref="AE189:AF190"/>
    <mergeCell ref="G187:H188"/>
    <mergeCell ref="AY189:AZ189"/>
    <mergeCell ref="BA189:BB189"/>
    <mergeCell ref="A4:A8"/>
    <mergeCell ref="G50:H51"/>
    <mergeCell ref="X50:Z51"/>
    <mergeCell ref="G179:H180"/>
    <mergeCell ref="G173:H174"/>
    <mergeCell ref="I179:T180"/>
    <mergeCell ref="U179:W180"/>
    <mergeCell ref="X179:Z180"/>
    <mergeCell ref="G171:H172"/>
    <mergeCell ref="I171:T172"/>
    <mergeCell ref="G207:BL207"/>
    <mergeCell ref="V223:W223"/>
    <mergeCell ref="X223:Y223"/>
    <mergeCell ref="T224:U224"/>
    <mergeCell ref="G212:BL212"/>
    <mergeCell ref="G211:BL211"/>
    <mergeCell ref="X224:Y224"/>
    <mergeCell ref="T222:U222"/>
    <mergeCell ref="D221:S225"/>
    <mergeCell ref="T221:U221"/>
    <mergeCell ref="AH200:AJ201"/>
    <mergeCell ref="P202:R202"/>
    <mergeCell ref="S202:U202"/>
    <mergeCell ref="AH202:AJ203"/>
    <mergeCell ref="P201:R201"/>
    <mergeCell ref="S201:U201"/>
    <mergeCell ref="V202:AD203"/>
    <mergeCell ref="AE200:AG201"/>
    <mergeCell ref="AE202:AG203"/>
    <mergeCell ref="P203:R203"/>
    <mergeCell ref="G196:O197"/>
    <mergeCell ref="P196:U196"/>
    <mergeCell ref="T223:U223"/>
    <mergeCell ref="G214:BL214"/>
    <mergeCell ref="G208:BL208"/>
    <mergeCell ref="G213:BL213"/>
    <mergeCell ref="V222:W222"/>
    <mergeCell ref="X222:Y222"/>
    <mergeCell ref="AB221:AR225"/>
    <mergeCell ref="V224:W224"/>
    <mergeCell ref="G209:BL209"/>
    <mergeCell ref="G210:BL210"/>
    <mergeCell ref="BK90:BL91"/>
    <mergeCell ref="I173:T174"/>
    <mergeCell ref="U173:W174"/>
    <mergeCell ref="X173:Z174"/>
    <mergeCell ref="AC173:AD174"/>
    <mergeCell ref="BG169:BH169"/>
    <mergeCell ref="BI169:BJ169"/>
    <mergeCell ref="BC169:BD169"/>
    <mergeCell ref="BE169:BF169"/>
    <mergeCell ref="AQ169:AR170"/>
    <mergeCell ref="V196:AD197"/>
    <mergeCell ref="AE196:AJ196"/>
    <mergeCell ref="P197:R197"/>
    <mergeCell ref="S197:U197"/>
    <mergeCell ref="AE197:AG197"/>
    <mergeCell ref="AH197:AJ197"/>
    <mergeCell ref="G195:U195"/>
    <mergeCell ref="V195:AJ195"/>
    <mergeCell ref="AO195:AS197"/>
    <mergeCell ref="AT195:BG197"/>
    <mergeCell ref="BG191:BH191"/>
    <mergeCell ref="AU191:AV192"/>
    <mergeCell ref="V221:W221"/>
    <mergeCell ref="X221:Y221"/>
    <mergeCell ref="AI171:AJ172"/>
    <mergeCell ref="AG173:AH174"/>
    <mergeCell ref="AI173:AJ174"/>
    <mergeCell ref="AA189:AA190"/>
    <mergeCell ref="AB189:AB190"/>
    <mergeCell ref="V204:AD205"/>
    <mergeCell ref="AI169:AJ170"/>
    <mergeCell ref="AE169:AF170"/>
    <mergeCell ref="AG169:AH170"/>
    <mergeCell ref="G178:BL178"/>
    <mergeCell ref="BE189:BF189"/>
    <mergeCell ref="BG189:BH189"/>
    <mergeCell ref="BI189:BJ189"/>
    <mergeCell ref="BK189:BL189"/>
    <mergeCell ref="AS189:AT190"/>
    <mergeCell ref="AW189:AX189"/>
    <mergeCell ref="AW191:AX191"/>
    <mergeCell ref="AI191:AJ192"/>
    <mergeCell ref="AK191:AL192"/>
    <mergeCell ref="AM191:AN192"/>
    <mergeCell ref="AO191:AP192"/>
    <mergeCell ref="BI191:BJ191"/>
    <mergeCell ref="BK191:BL191"/>
    <mergeCell ref="G194:AJ194"/>
    <mergeCell ref="AO194:BL194"/>
    <mergeCell ref="AY191:AZ191"/>
    <mergeCell ref="BA191:BB191"/>
    <mergeCell ref="BC191:BD191"/>
    <mergeCell ref="BE191:BF191"/>
    <mergeCell ref="AQ191:AR192"/>
    <mergeCell ref="AQ68:AR69"/>
    <mergeCell ref="AK72:AL73"/>
    <mergeCell ref="AI68:AJ69"/>
    <mergeCell ref="AW159:AX159"/>
    <mergeCell ref="AY159:AZ159"/>
    <mergeCell ref="AW165:AX165"/>
    <mergeCell ref="AY165:AZ165"/>
    <mergeCell ref="AO165:AP166"/>
    <mergeCell ref="AW157:AX157"/>
    <mergeCell ref="AQ157:AR158"/>
    <mergeCell ref="AY157:AZ157"/>
    <mergeCell ref="AY163:AZ163"/>
    <mergeCell ref="AS163:AT164"/>
    <mergeCell ref="AK171:AL172"/>
    <mergeCell ref="AM171:AN172"/>
    <mergeCell ref="AM169:AN170"/>
    <mergeCell ref="AW169:AX169"/>
    <mergeCell ref="AU169:AV170"/>
    <mergeCell ref="AQ165:AR166"/>
    <mergeCell ref="AS165:AT166"/>
    <mergeCell ref="AO167:AP168"/>
    <mergeCell ref="AU165:AV166"/>
    <mergeCell ref="AM165:AN166"/>
    <mergeCell ref="AS169:AT170"/>
    <mergeCell ref="AO169:AP170"/>
    <mergeCell ref="AK169:AL170"/>
    <mergeCell ref="AY171:AZ171"/>
    <mergeCell ref="AW90:AX91"/>
    <mergeCell ref="AS153:AT154"/>
    <mergeCell ref="AO155:AP156"/>
    <mergeCell ref="AW153:AX153"/>
    <mergeCell ref="AY169:AZ169"/>
    <mergeCell ref="I50:T51"/>
    <mergeCell ref="U50:W51"/>
    <mergeCell ref="AA54:AA55"/>
    <mergeCell ref="AB54:AB55"/>
    <mergeCell ref="AA56:AA57"/>
    <mergeCell ref="AB52:AB53"/>
    <mergeCell ref="AA72:AA73"/>
    <mergeCell ref="AB72:AB73"/>
    <mergeCell ref="AB60:AB61"/>
    <mergeCell ref="AC70:AD71"/>
    <mergeCell ref="AB70:AB71"/>
    <mergeCell ref="AG70:AH71"/>
    <mergeCell ref="AE70:AF71"/>
    <mergeCell ref="AG72:AH73"/>
    <mergeCell ref="AA62:AA63"/>
    <mergeCell ref="AB62:AB63"/>
    <mergeCell ref="AK70:AL71"/>
    <mergeCell ref="AI70:AJ71"/>
    <mergeCell ref="U72:W73"/>
    <mergeCell ref="X72:Z73"/>
    <mergeCell ref="AE68:AF69"/>
    <mergeCell ref="AG68:AH69"/>
    <mergeCell ref="AK64:AL65"/>
    <mergeCell ref="I58:T59"/>
    <mergeCell ref="AE50:AF51"/>
    <mergeCell ref="AG50:AH51"/>
    <mergeCell ref="AI50:AJ51"/>
    <mergeCell ref="AA52:AA53"/>
    <mergeCell ref="AC185:AD185"/>
    <mergeCell ref="AE185:AF185"/>
    <mergeCell ref="AG185:AH185"/>
    <mergeCell ref="AB90:AB91"/>
    <mergeCell ref="AB169:AB170"/>
    <mergeCell ref="AB136:AB137"/>
    <mergeCell ref="AB132:AB133"/>
    <mergeCell ref="AA39:AA46"/>
    <mergeCell ref="AB39:AB46"/>
    <mergeCell ref="AA50:AA51"/>
    <mergeCell ref="AB50:AB51"/>
    <mergeCell ref="AC72:AD73"/>
    <mergeCell ref="AC68:AD69"/>
    <mergeCell ref="AC64:AD65"/>
    <mergeCell ref="AB58:AB59"/>
    <mergeCell ref="AC50:AD51"/>
    <mergeCell ref="AG145:AH146"/>
    <mergeCell ref="AG143:AH144"/>
    <mergeCell ref="AE139:AF140"/>
    <mergeCell ref="AA100:AA101"/>
    <mergeCell ref="AB100:AB101"/>
    <mergeCell ref="AA98:AA99"/>
    <mergeCell ref="AB98:AB99"/>
    <mergeCell ref="AA104:AA105"/>
    <mergeCell ref="AB104:AB105"/>
    <mergeCell ref="AC104:AD105"/>
    <mergeCell ref="AE104:AF105"/>
    <mergeCell ref="AA153:AA154"/>
    <mergeCell ref="AB153:AB154"/>
    <mergeCell ref="AB157:AB158"/>
    <mergeCell ref="AB149:AB150"/>
    <mergeCell ref="G92:BL92"/>
    <mergeCell ref="AW173:AX174"/>
    <mergeCell ref="AY173:AZ174"/>
    <mergeCell ref="BA173:BB174"/>
    <mergeCell ref="BC173:BD174"/>
    <mergeCell ref="AA167:AA168"/>
    <mergeCell ref="AB167:AB168"/>
    <mergeCell ref="AA124:AA125"/>
    <mergeCell ref="BC167:BD167"/>
    <mergeCell ref="AA169:AA170"/>
    <mergeCell ref="AM167:AN168"/>
    <mergeCell ref="AA70:AA71"/>
    <mergeCell ref="X70:Z71"/>
    <mergeCell ref="AQ70:AR71"/>
    <mergeCell ref="AO70:AP71"/>
    <mergeCell ref="BA169:BB169"/>
    <mergeCell ref="BA153:BB153"/>
    <mergeCell ref="AO173:AP174"/>
    <mergeCell ref="BK169:BL169"/>
    <mergeCell ref="BE90:BF91"/>
    <mergeCell ref="BI173:BJ174"/>
    <mergeCell ref="BK173:BL174"/>
    <mergeCell ref="AS173:AT174"/>
    <mergeCell ref="BE173:BF174"/>
    <mergeCell ref="BG173:BH174"/>
    <mergeCell ref="BG90:BH91"/>
    <mergeCell ref="G167:H168"/>
    <mergeCell ref="BG155:BH155"/>
    <mergeCell ref="BM48:BU48"/>
    <mergeCell ref="BG74:BH74"/>
    <mergeCell ref="BI74:BJ74"/>
    <mergeCell ref="BK74:BL74"/>
    <mergeCell ref="BM64:BU89"/>
    <mergeCell ref="BI88:BJ88"/>
    <mergeCell ref="BK88:BL88"/>
    <mergeCell ref="BG72:BH72"/>
    <mergeCell ref="BI72:BJ72"/>
    <mergeCell ref="BK72:BL72"/>
    <mergeCell ref="BM92:BU92"/>
    <mergeCell ref="BM93:BU137"/>
    <mergeCell ref="BG100:BH100"/>
    <mergeCell ref="BI100:BJ100"/>
    <mergeCell ref="BK100:BL100"/>
    <mergeCell ref="BI90:BJ91"/>
    <mergeCell ref="BE100:BF100"/>
    <mergeCell ref="BE118:BF118"/>
    <mergeCell ref="BG88:BH88"/>
    <mergeCell ref="BG60:BH60"/>
    <mergeCell ref="BI60:BJ60"/>
    <mergeCell ref="BE60:BF60"/>
    <mergeCell ref="BI54:BJ54"/>
    <mergeCell ref="BK54:BL54"/>
    <mergeCell ref="BG54:BH54"/>
    <mergeCell ref="BI58:BJ58"/>
    <mergeCell ref="BK58:BL58"/>
    <mergeCell ref="BG58:BH58"/>
    <mergeCell ref="BK50:BL50"/>
    <mergeCell ref="BI50:BJ50"/>
    <mergeCell ref="BK82:BL82"/>
    <mergeCell ref="BI84:BJ84"/>
    <mergeCell ref="BC171:BD171"/>
    <mergeCell ref="BE171:BF171"/>
    <mergeCell ref="BG171:BH171"/>
    <mergeCell ref="AV221:BR227"/>
    <mergeCell ref="AU173:AV174"/>
    <mergeCell ref="BH195:BL197"/>
    <mergeCell ref="AU189:AV190"/>
    <mergeCell ref="BI171:BJ171"/>
    <mergeCell ref="BK171:BL171"/>
    <mergeCell ref="G206:BL206"/>
    <mergeCell ref="AQ171:AR172"/>
    <mergeCell ref="AS171:AT172"/>
    <mergeCell ref="AU171:AV172"/>
    <mergeCell ref="AW171:AX171"/>
    <mergeCell ref="BM49:BU63"/>
    <mergeCell ref="AY74:AZ74"/>
    <mergeCell ref="BA74:BB74"/>
    <mergeCell ref="BC74:BD74"/>
    <mergeCell ref="BE74:BF74"/>
    <mergeCell ref="AY86:AZ86"/>
    <mergeCell ref="BA86:BB86"/>
    <mergeCell ref="BC86:BD86"/>
    <mergeCell ref="BK76:BL76"/>
    <mergeCell ref="AY76:AZ76"/>
    <mergeCell ref="BM138:BU170"/>
    <mergeCell ref="BA118:BB118"/>
    <mergeCell ref="BC118:BD118"/>
    <mergeCell ref="BK155:BL155"/>
    <mergeCell ref="BK145:BL145"/>
    <mergeCell ref="BK143:BL143"/>
    <mergeCell ref="BA143:BB143"/>
    <mergeCell ref="BI167:BJ167"/>
    <mergeCell ref="AK74:AL75"/>
    <mergeCell ref="AM74:AN75"/>
    <mergeCell ref="AB74:AB75"/>
    <mergeCell ref="G76:H77"/>
    <mergeCell ref="I76:T77"/>
    <mergeCell ref="U76:W77"/>
    <mergeCell ref="X76:Z77"/>
    <mergeCell ref="AE76:AF77"/>
    <mergeCell ref="AE74:AF75"/>
    <mergeCell ref="AG74:AH75"/>
    <mergeCell ref="AI74:AJ75"/>
    <mergeCell ref="AW74:AX74"/>
    <mergeCell ref="AO74:AP75"/>
    <mergeCell ref="AQ74:AR75"/>
    <mergeCell ref="AS74:AT75"/>
    <mergeCell ref="AU74:AV75"/>
    <mergeCell ref="G74:H75"/>
    <mergeCell ref="I74:T75"/>
    <mergeCell ref="U74:W75"/>
    <mergeCell ref="X74:Z75"/>
    <mergeCell ref="AA74:AA75"/>
    <mergeCell ref="AC74:AD75"/>
    <mergeCell ref="AW76:AX76"/>
    <mergeCell ref="BC76:BD76"/>
    <mergeCell ref="BK86:BL86"/>
    <mergeCell ref="AK118:AL119"/>
    <mergeCell ref="AM118:AN119"/>
    <mergeCell ref="BK118:BL118"/>
    <mergeCell ref="AY96:AZ96"/>
    <mergeCell ref="AO96:AP97"/>
    <mergeCell ref="AQ96:AR97"/>
    <mergeCell ref="AQ86:AR87"/>
    <mergeCell ref="BI76:BJ76"/>
    <mergeCell ref="AM76:AN77"/>
    <mergeCell ref="AO76:AP77"/>
    <mergeCell ref="G86:H87"/>
    <mergeCell ref="X86:Z87"/>
    <mergeCell ref="AA86:AA87"/>
    <mergeCell ref="AB86:AB87"/>
    <mergeCell ref="AE86:AF87"/>
    <mergeCell ref="AG86:AH87"/>
    <mergeCell ref="AI86:AJ87"/>
    <mergeCell ref="AG76:AH77"/>
    <mergeCell ref="AI76:AJ77"/>
    <mergeCell ref="AK76:AL77"/>
    <mergeCell ref="AC76:AD77"/>
    <mergeCell ref="BA76:BB76"/>
    <mergeCell ref="BG76:BH76"/>
    <mergeCell ref="BE76:BF76"/>
    <mergeCell ref="AQ76:AR77"/>
    <mergeCell ref="AS76:AT77"/>
    <mergeCell ref="AU76:AV77"/>
    <mergeCell ref="AA76:AA77"/>
    <mergeCell ref="AB76:AB77"/>
    <mergeCell ref="BA120:BB120"/>
    <mergeCell ref="BC120:BD120"/>
    <mergeCell ref="BG122:BH122"/>
    <mergeCell ref="BI122:BJ122"/>
    <mergeCell ref="BK122:BL122"/>
    <mergeCell ref="G122:H123"/>
    <mergeCell ref="I122:T123"/>
    <mergeCell ref="U122:W123"/>
    <mergeCell ref="X122:Z123"/>
    <mergeCell ref="AA122:AA123"/>
    <mergeCell ref="AI122:AJ123"/>
    <mergeCell ref="BE122:BF122"/>
    <mergeCell ref="AY122:AZ122"/>
    <mergeCell ref="AK86:AL87"/>
    <mergeCell ref="AY90:AZ91"/>
    <mergeCell ref="AK122:AL123"/>
    <mergeCell ref="G118:H119"/>
    <mergeCell ref="I118:T119"/>
    <mergeCell ref="U118:W119"/>
    <mergeCell ref="X118:Z119"/>
    <mergeCell ref="AY118:AZ118"/>
    <mergeCell ref="AO118:AP119"/>
    <mergeCell ref="AQ118:AR119"/>
    <mergeCell ref="AS86:AT87"/>
    <mergeCell ref="AU86:AV87"/>
    <mergeCell ref="AB118:AB119"/>
    <mergeCell ref="BG86:BH86"/>
    <mergeCell ref="BI86:BJ86"/>
    <mergeCell ref="AO86:AP87"/>
    <mergeCell ref="AW86:AX86"/>
    <mergeCell ref="BE86:BF86"/>
    <mergeCell ref="BA90:BB91"/>
    <mergeCell ref="G124:H125"/>
    <mergeCell ref="I124:T125"/>
    <mergeCell ref="U124:W125"/>
    <mergeCell ref="X124:Z125"/>
    <mergeCell ref="BC122:BD122"/>
    <mergeCell ref="BG124:BH124"/>
    <mergeCell ref="AK124:AL125"/>
    <mergeCell ref="AM124:AN125"/>
    <mergeCell ref="AW124:AX124"/>
    <mergeCell ref="AY124:AZ124"/>
    <mergeCell ref="G132:H133"/>
    <mergeCell ref="I132:T133"/>
    <mergeCell ref="AA139:AA140"/>
    <mergeCell ref="AB139:AB140"/>
    <mergeCell ref="U132:W133"/>
    <mergeCell ref="X132:Z133"/>
    <mergeCell ref="AA132:AA133"/>
    <mergeCell ref="G134:H135"/>
    <mergeCell ref="I134:T135"/>
    <mergeCell ref="U134:W135"/>
    <mergeCell ref="AO122:AP123"/>
    <mergeCell ref="AU122:AV123"/>
    <mergeCell ref="AA136:AA137"/>
    <mergeCell ref="G139:H140"/>
    <mergeCell ref="BC139:BD139"/>
    <mergeCell ref="BE139:BF139"/>
    <mergeCell ref="AQ139:AR140"/>
    <mergeCell ref="AS139:AT140"/>
    <mergeCell ref="AW139:AX139"/>
    <mergeCell ref="AY139:AZ139"/>
    <mergeCell ref="AU139:AV140"/>
    <mergeCell ref="AK139:AL140"/>
    <mergeCell ref="G120:H121"/>
    <mergeCell ref="I120:T121"/>
    <mergeCell ref="U120:W121"/>
    <mergeCell ref="X120:Z121"/>
    <mergeCell ref="AC124:AD125"/>
    <mergeCell ref="AE124:AF125"/>
    <mergeCell ref="AG124:AH125"/>
    <mergeCell ref="AG120:AH121"/>
    <mergeCell ref="AE136:AF137"/>
    <mergeCell ref="BA124:BB124"/>
    <mergeCell ref="AQ122:AR123"/>
    <mergeCell ref="AC122:AD123"/>
    <mergeCell ref="AQ124:AR125"/>
    <mergeCell ref="AE122:AF123"/>
    <mergeCell ref="AM120:AN121"/>
    <mergeCell ref="AQ120:AR121"/>
    <mergeCell ref="AO120:AP121"/>
    <mergeCell ref="AM122:AN123"/>
    <mergeCell ref="AS124:AT125"/>
    <mergeCell ref="AW122:AX122"/>
    <mergeCell ref="AO124:AP125"/>
    <mergeCell ref="AG126:AH127"/>
    <mergeCell ref="AE128:AF129"/>
    <mergeCell ref="AG128:AH129"/>
    <mergeCell ref="AI128:AJ129"/>
    <mergeCell ref="AK128:AL129"/>
    <mergeCell ref="AM128:AN129"/>
    <mergeCell ref="AK126:AL127"/>
    <mergeCell ref="AS128:AT129"/>
    <mergeCell ref="AC128:AD129"/>
    <mergeCell ref="AU128:AV129"/>
    <mergeCell ref="AY126:AZ126"/>
    <mergeCell ref="I86:T87"/>
    <mergeCell ref="U86:W87"/>
    <mergeCell ref="I96:T97"/>
    <mergeCell ref="U96:W97"/>
    <mergeCell ref="U94:W95"/>
    <mergeCell ref="AA96:AA97"/>
    <mergeCell ref="X96:Z97"/>
    <mergeCell ref="AA94:AA95"/>
    <mergeCell ref="X94:Z95"/>
    <mergeCell ref="AS96:AT97"/>
    <mergeCell ref="AM86:AN87"/>
    <mergeCell ref="AC98:AD99"/>
    <mergeCell ref="AE98:AF99"/>
    <mergeCell ref="AQ94:AR95"/>
    <mergeCell ref="AS94:AT95"/>
    <mergeCell ref="G93:BL93"/>
    <mergeCell ref="G94:H95"/>
    <mergeCell ref="I94:T95"/>
    <mergeCell ref="AU96:AV97"/>
    <mergeCell ref="AG96:AH97"/>
    <mergeCell ref="AI96:AJ97"/>
    <mergeCell ref="AM96:AN97"/>
    <mergeCell ref="AK96:AL97"/>
    <mergeCell ref="BC90:BD91"/>
    <mergeCell ref="G98:H99"/>
    <mergeCell ref="I98:T99"/>
    <mergeCell ref="U98:W99"/>
    <mergeCell ref="X98:Z99"/>
    <mergeCell ref="G90:H91"/>
    <mergeCell ref="I90:T91"/>
    <mergeCell ref="U90:W91"/>
    <mergeCell ref="X90:Z91"/>
    <mergeCell ref="AS102:AT103"/>
    <mergeCell ref="AM102:AN103"/>
    <mergeCell ref="AG118:AH119"/>
    <mergeCell ref="AC118:AD119"/>
    <mergeCell ref="AG102:AH103"/>
    <mergeCell ref="AG104:AH105"/>
    <mergeCell ref="AQ104:AR105"/>
    <mergeCell ref="AS104:AT105"/>
    <mergeCell ref="AU104:AV105"/>
    <mergeCell ref="AC86:AD87"/>
    <mergeCell ref="AA88:AA89"/>
    <mergeCell ref="AB88:AB89"/>
    <mergeCell ref="AA90:AA91"/>
    <mergeCell ref="AC88:AD89"/>
    <mergeCell ref="AS98:AT99"/>
    <mergeCell ref="AE96:AF97"/>
    <mergeCell ref="AC96:AD97"/>
    <mergeCell ref="AB96:AB97"/>
    <mergeCell ref="AC90:AD91"/>
    <mergeCell ref="AO100:AP101"/>
    <mergeCell ref="AQ100:AR101"/>
    <mergeCell ref="AS100:AT101"/>
    <mergeCell ref="AG100:AH101"/>
    <mergeCell ref="AI100:AJ101"/>
    <mergeCell ref="AK100:AL101"/>
    <mergeCell ref="AE118:AF119"/>
    <mergeCell ref="AI118:AJ119"/>
    <mergeCell ref="AM100:AN101"/>
    <mergeCell ref="AI102:AJ103"/>
    <mergeCell ref="AK102:AL103"/>
    <mergeCell ref="AI108:AJ109"/>
    <mergeCell ref="AS118:AT119"/>
    <mergeCell ref="AS126:AT127"/>
    <mergeCell ref="AA126:AA127"/>
    <mergeCell ref="AI126:AJ127"/>
    <mergeCell ref="BI120:BJ120"/>
    <mergeCell ref="BK120:BL120"/>
    <mergeCell ref="AI124:AJ125"/>
    <mergeCell ref="BG120:BH120"/>
    <mergeCell ref="AI120:AJ121"/>
    <mergeCell ref="AA120:AA121"/>
    <mergeCell ref="AB120:AB121"/>
    <mergeCell ref="BI124:BJ124"/>
    <mergeCell ref="BE120:BF120"/>
    <mergeCell ref="AK120:AL121"/>
    <mergeCell ref="AB122:AB123"/>
    <mergeCell ref="AG122:AH123"/>
    <mergeCell ref="AA118:AA119"/>
    <mergeCell ref="AC120:AD121"/>
    <mergeCell ref="AE120:AF121"/>
    <mergeCell ref="AB124:AB125"/>
    <mergeCell ref="AW118:AX118"/>
    <mergeCell ref="BK124:BL124"/>
    <mergeCell ref="BE124:BF124"/>
    <mergeCell ref="BI126:BJ126"/>
    <mergeCell ref="BA126:BB126"/>
    <mergeCell ref="BC124:BD124"/>
    <mergeCell ref="AC126:AD127"/>
    <mergeCell ref="AE126:AF127"/>
    <mergeCell ref="BG118:BH118"/>
    <mergeCell ref="BI118:BJ118"/>
    <mergeCell ref="AU120:AV121"/>
    <mergeCell ref="AY120:AZ120"/>
    <mergeCell ref="AS120:AT121"/>
    <mergeCell ref="AQ128:AR129"/>
    <mergeCell ref="AU132:AV133"/>
    <mergeCell ref="AW132:AX132"/>
    <mergeCell ref="AO141:AP142"/>
    <mergeCell ref="AW128:AX128"/>
    <mergeCell ref="AQ141:AR142"/>
    <mergeCell ref="AS141:AT142"/>
    <mergeCell ref="AU141:AV142"/>
    <mergeCell ref="AO139:AP140"/>
    <mergeCell ref="BA139:BB139"/>
    <mergeCell ref="BC126:BD126"/>
    <mergeCell ref="BA134:BB134"/>
    <mergeCell ref="AW126:AX126"/>
    <mergeCell ref="AY136:AZ136"/>
    <mergeCell ref="BA136:BB136"/>
    <mergeCell ref="BK126:BL126"/>
    <mergeCell ref="G128:H129"/>
    <mergeCell ref="I128:T129"/>
    <mergeCell ref="U128:W129"/>
    <mergeCell ref="X128:Z129"/>
    <mergeCell ref="AA128:AA129"/>
    <mergeCell ref="AB128:AB129"/>
    <mergeCell ref="AO128:AP129"/>
    <mergeCell ref="G126:H127"/>
    <mergeCell ref="I126:T127"/>
    <mergeCell ref="U126:W127"/>
    <mergeCell ref="X126:Z127"/>
    <mergeCell ref="BE126:BF126"/>
    <mergeCell ref="BG126:BH126"/>
    <mergeCell ref="AM126:AN127"/>
    <mergeCell ref="AO126:AP127"/>
    <mergeCell ref="AQ126:AR127"/>
    <mergeCell ref="BI128:BJ128"/>
    <mergeCell ref="BK128:BL128"/>
    <mergeCell ref="BI132:BJ132"/>
    <mergeCell ref="BK132:BL132"/>
    <mergeCell ref="BC136:BD136"/>
    <mergeCell ref="BE136:BF136"/>
    <mergeCell ref="BE145:BF145"/>
    <mergeCell ref="BC130:BD130"/>
    <mergeCell ref="BE130:BF130"/>
    <mergeCell ref="BG128:BH128"/>
    <mergeCell ref="BE128:BF128"/>
    <mergeCell ref="BA128:BB128"/>
    <mergeCell ref="AY128:AZ128"/>
    <mergeCell ref="BC132:BD132"/>
    <mergeCell ref="BG143:BH143"/>
    <mergeCell ref="BE141:BF141"/>
    <mergeCell ref="BG130:BH130"/>
    <mergeCell ref="BC128:BD128"/>
    <mergeCell ref="AY145:AZ145"/>
    <mergeCell ref="BI143:BJ143"/>
    <mergeCell ref="AY143:AZ143"/>
    <mergeCell ref="BC143:BD143"/>
    <mergeCell ref="AC132:AD133"/>
    <mergeCell ref="AE132:AF133"/>
    <mergeCell ref="AG132:AH133"/>
    <mergeCell ref="AI132:AJ133"/>
    <mergeCell ref="AK132:AL133"/>
    <mergeCell ref="AM132:AN133"/>
    <mergeCell ref="BC147:BD147"/>
    <mergeCell ref="BE147:BF147"/>
    <mergeCell ref="G147:H148"/>
    <mergeCell ref="U147:W148"/>
    <mergeCell ref="X147:Z148"/>
    <mergeCell ref="G149:H150"/>
    <mergeCell ref="U149:W150"/>
    <mergeCell ref="G151:H152"/>
    <mergeCell ref="U151:W152"/>
    <mergeCell ref="X151:Z152"/>
    <mergeCell ref="AC147:AD148"/>
    <mergeCell ref="AE147:AF148"/>
    <mergeCell ref="AG147:AH148"/>
    <mergeCell ref="AI147:AJ148"/>
    <mergeCell ref="AW147:AX147"/>
    <mergeCell ref="AS147:AT148"/>
    <mergeCell ref="AU147:AV148"/>
    <mergeCell ref="BA145:BB145"/>
    <mergeCell ref="AK147:AL148"/>
    <mergeCell ref="AM147:AN148"/>
    <mergeCell ref="AQ145:AR146"/>
    <mergeCell ref="AS145:AT146"/>
    <mergeCell ref="AI136:AJ137"/>
    <mergeCell ref="AA143:AA144"/>
    <mergeCell ref="AB143:AB144"/>
    <mergeCell ref="AU145:AV146"/>
    <mergeCell ref="AY132:AZ132"/>
    <mergeCell ref="BE143:BF143"/>
    <mergeCell ref="BG149:BH149"/>
    <mergeCell ref="BA132:BB132"/>
    <mergeCell ref="BG132:BH132"/>
    <mergeCell ref="AY134:AZ134"/>
    <mergeCell ref="BK149:BL149"/>
    <mergeCell ref="BC134:BD134"/>
    <mergeCell ref="BE134:BF134"/>
    <mergeCell ref="BG134:BH134"/>
    <mergeCell ref="BI134:BJ134"/>
    <mergeCell ref="BI147:BJ147"/>
    <mergeCell ref="BG147:BH147"/>
    <mergeCell ref="BG145:BH145"/>
    <mergeCell ref="BC149:BD149"/>
    <mergeCell ref="BC145:BD145"/>
    <mergeCell ref="BK157:BL157"/>
    <mergeCell ref="BK134:BL134"/>
    <mergeCell ref="BI157:BJ157"/>
    <mergeCell ref="BI155:BJ155"/>
    <mergeCell ref="AY155:AZ155"/>
    <mergeCell ref="BC155:BD155"/>
    <mergeCell ref="BE155:BF155"/>
    <mergeCell ref="BA155:BB155"/>
    <mergeCell ref="BK153:BL153"/>
    <mergeCell ref="BG153:BH153"/>
    <mergeCell ref="BI153:BJ153"/>
    <mergeCell ref="BE153:BF153"/>
    <mergeCell ref="BK151:BL151"/>
    <mergeCell ref="AY151:AZ151"/>
    <mergeCell ref="BA151:BB151"/>
    <mergeCell ref="BC151:BD151"/>
    <mergeCell ref="BK139:BL139"/>
    <mergeCell ref="BI141:BJ141"/>
    <mergeCell ref="BG139:BH139"/>
    <mergeCell ref="BI139:BJ139"/>
    <mergeCell ref="BK147:BL147"/>
    <mergeCell ref="BG141:BH141"/>
    <mergeCell ref="BE149:BF149"/>
    <mergeCell ref="BA157:BB157"/>
    <mergeCell ref="AO147:AP148"/>
    <mergeCell ref="AQ147:AR148"/>
    <mergeCell ref="BC157:BD157"/>
    <mergeCell ref="AU155:AV156"/>
    <mergeCell ref="AS155:AT156"/>
    <mergeCell ref="AW155:AX155"/>
    <mergeCell ref="BA149:BB149"/>
    <mergeCell ref="AO157:AP158"/>
    <mergeCell ref="BI149:BJ149"/>
    <mergeCell ref="AW145:AX145"/>
    <mergeCell ref="AY147:AZ147"/>
    <mergeCell ref="BA147:BB147"/>
    <mergeCell ref="AU157:AV158"/>
    <mergeCell ref="AQ155:AR156"/>
    <mergeCell ref="AO145:AP146"/>
    <mergeCell ref="AW151:AX151"/>
    <mergeCell ref="AQ143:AR144"/>
    <mergeCell ref="AS143:AT144"/>
    <mergeCell ref="AU143:AV144"/>
    <mergeCell ref="AW143:AX143"/>
    <mergeCell ref="BE151:BF151"/>
    <mergeCell ref="BG151:BH151"/>
    <mergeCell ref="BI151:BJ151"/>
    <mergeCell ref="AU151:AV152"/>
    <mergeCell ref="AK157:AL158"/>
    <mergeCell ref="AM157:AN158"/>
    <mergeCell ref="AM155:AN156"/>
    <mergeCell ref="AK149:AL150"/>
    <mergeCell ref="AC149:AD150"/>
    <mergeCell ref="AW149:AX149"/>
    <mergeCell ref="AY149:AZ149"/>
    <mergeCell ref="AM149:AN150"/>
    <mergeCell ref="AS157:AT158"/>
    <mergeCell ref="AS149:AT150"/>
    <mergeCell ref="AI157:AJ158"/>
    <mergeCell ref="AC157:AD158"/>
    <mergeCell ref="AE157:AF158"/>
    <mergeCell ref="AG157:AH158"/>
    <mergeCell ref="BE157:BF157"/>
    <mergeCell ref="BG157:BH157"/>
    <mergeCell ref="BI145:BJ145"/>
    <mergeCell ref="AI145:AJ146"/>
    <mergeCell ref="AK145:AL146"/>
    <mergeCell ref="AM145:AN146"/>
    <mergeCell ref="G145:H146"/>
    <mergeCell ref="U145:W146"/>
    <mergeCell ref="G143:H144"/>
    <mergeCell ref="G141:H142"/>
    <mergeCell ref="AE134:AF135"/>
    <mergeCell ref="AG134:AH135"/>
    <mergeCell ref="X134:Z135"/>
    <mergeCell ref="AA134:AA135"/>
    <mergeCell ref="AG136:AH137"/>
    <mergeCell ref="AC139:AD140"/>
    <mergeCell ref="BK163:BL163"/>
    <mergeCell ref="V198:AD199"/>
    <mergeCell ref="AE198:AG199"/>
    <mergeCell ref="AH198:AJ199"/>
    <mergeCell ref="G198:O200"/>
    <mergeCell ref="P198:R200"/>
    <mergeCell ref="S198:U200"/>
    <mergeCell ref="BG167:BH167"/>
    <mergeCell ref="BK167:BL167"/>
    <mergeCell ref="BA171:BB171"/>
    <mergeCell ref="AC136:AD137"/>
    <mergeCell ref="AA141:AA142"/>
    <mergeCell ref="AB141:AB142"/>
    <mergeCell ref="AB145:AB146"/>
    <mergeCell ref="AU149:AV150"/>
    <mergeCell ref="AO149:AP150"/>
    <mergeCell ref="AQ149:AR150"/>
    <mergeCell ref="AA147:AA148"/>
    <mergeCell ref="AB147:AB148"/>
    <mergeCell ref="AE149:AF150"/>
    <mergeCell ref="AG149:AH150"/>
    <mergeCell ref="AI149:AJ150"/>
    <mergeCell ref="BA161:BB161"/>
    <mergeCell ref="BC161:BD161"/>
    <mergeCell ref="BE161:BF161"/>
    <mergeCell ref="AG163:AH164"/>
    <mergeCell ref="AI163:AJ164"/>
    <mergeCell ref="AK163:AL164"/>
    <mergeCell ref="AM163:AN164"/>
    <mergeCell ref="AO163:AP164"/>
    <mergeCell ref="AQ163:AR164"/>
    <mergeCell ref="BA163:BB163"/>
    <mergeCell ref="BC163:BD163"/>
    <mergeCell ref="BE163:BF163"/>
    <mergeCell ref="BG163:BH163"/>
    <mergeCell ref="BI163:BJ163"/>
    <mergeCell ref="BK161:BL161"/>
    <mergeCell ref="BG161:BH161"/>
    <mergeCell ref="BI161:BJ161"/>
    <mergeCell ref="G163:H164"/>
    <mergeCell ref="I163:T164"/>
    <mergeCell ref="U163:W164"/>
    <mergeCell ref="X163:Z164"/>
    <mergeCell ref="AA163:AA164"/>
    <mergeCell ref="AB163:AB164"/>
    <mergeCell ref="S203:U203"/>
    <mergeCell ref="G201:O201"/>
    <mergeCell ref="AS161:AT162"/>
    <mergeCell ref="AU161:AV162"/>
    <mergeCell ref="AW161:AX161"/>
    <mergeCell ref="AC171:AD172"/>
    <mergeCell ref="AE171:AF172"/>
    <mergeCell ref="AG171:AH172"/>
    <mergeCell ref="AO171:AP172"/>
    <mergeCell ref="AQ161:AR162"/>
    <mergeCell ref="AU163:AV164"/>
    <mergeCell ref="AW163:AX163"/>
    <mergeCell ref="AA173:AA174"/>
    <mergeCell ref="AB173:AB174"/>
    <mergeCell ref="AB171:AB172"/>
    <mergeCell ref="AS191:AT192"/>
    <mergeCell ref="AC191:AD192"/>
    <mergeCell ref="AE191:AF192"/>
    <mergeCell ref="AG191:AH192"/>
    <mergeCell ref="G191:H192"/>
    <mergeCell ref="I191:T192"/>
    <mergeCell ref="U191:W192"/>
    <mergeCell ref="X191:Z192"/>
    <mergeCell ref="AA191:AA192"/>
    <mergeCell ref="AB191:AB192"/>
    <mergeCell ref="AU185:AV185"/>
    <mergeCell ref="G205:O205"/>
    <mergeCell ref="P205:R205"/>
    <mergeCell ref="S205:U205"/>
    <mergeCell ref="G203:O203"/>
    <mergeCell ref="I141:T142"/>
    <mergeCell ref="I143:T144"/>
    <mergeCell ref="I145:T146"/>
    <mergeCell ref="I147:T148"/>
    <mergeCell ref="I149:T150"/>
    <mergeCell ref="I151:T152"/>
    <mergeCell ref="AQ134:AR135"/>
    <mergeCell ref="AA149:AA150"/>
    <mergeCell ref="AA151:AA152"/>
    <mergeCell ref="AB151:AB152"/>
    <mergeCell ref="AB161:AB162"/>
    <mergeCell ref="AC161:AD162"/>
    <mergeCell ref="AC134:AD135"/>
    <mergeCell ref="X157:Z158"/>
    <mergeCell ref="G157:H158"/>
    <mergeCell ref="AE204:AG205"/>
    <mergeCell ref="AH204:AJ205"/>
    <mergeCell ref="AM134:AN135"/>
    <mergeCell ref="AO134:AP135"/>
    <mergeCell ref="I153:T154"/>
    <mergeCell ref="I155:T156"/>
    <mergeCell ref="I157:T158"/>
    <mergeCell ref="I159:T160"/>
    <mergeCell ref="AM161:AN162"/>
    <mergeCell ref="AO161:AP162"/>
    <mergeCell ref="X149:Z150"/>
    <mergeCell ref="G161:H162"/>
    <mergeCell ref="I161:T162"/>
    <mergeCell ref="AU68:AV69"/>
    <mergeCell ref="G204:O204"/>
    <mergeCell ref="P204:R204"/>
    <mergeCell ref="S204:U204"/>
    <mergeCell ref="G202:O202"/>
    <mergeCell ref="AB134:AB135"/>
    <mergeCell ref="BI130:BJ130"/>
    <mergeCell ref="BK130:BL130"/>
    <mergeCell ref="BE132:BF132"/>
    <mergeCell ref="AK134:AL135"/>
    <mergeCell ref="AS134:AT135"/>
    <mergeCell ref="AU134:AV135"/>
    <mergeCell ref="AU130:AV131"/>
    <mergeCell ref="AW130:AX130"/>
    <mergeCell ref="AY130:AZ130"/>
    <mergeCell ref="BA130:BB130"/>
    <mergeCell ref="G108:H109"/>
    <mergeCell ref="I108:T109"/>
    <mergeCell ref="U108:W109"/>
    <mergeCell ref="X108:Z109"/>
    <mergeCell ref="BI108:BJ108"/>
    <mergeCell ref="I139:T140"/>
    <mergeCell ref="AQ132:AR133"/>
    <mergeCell ref="AO132:AP133"/>
    <mergeCell ref="AI134:AJ135"/>
    <mergeCell ref="AW134:AX134"/>
    <mergeCell ref="U161:W162"/>
    <mergeCell ref="X161:Z162"/>
    <mergeCell ref="AA161:AA162"/>
    <mergeCell ref="AA157:AA158"/>
    <mergeCell ref="U157:W158"/>
    <mergeCell ref="AC163:AD164"/>
    <mergeCell ref="BC187:BD187"/>
    <mergeCell ref="BE187:BF187"/>
    <mergeCell ref="AI130:AJ131"/>
    <mergeCell ref="AK130:AL131"/>
    <mergeCell ref="AM130:AN131"/>
    <mergeCell ref="AO130:AP131"/>
    <mergeCell ref="AQ130:AR131"/>
    <mergeCell ref="AB130:AB131"/>
    <mergeCell ref="AC130:AD131"/>
    <mergeCell ref="AE130:AF131"/>
    <mergeCell ref="AA108:AA109"/>
    <mergeCell ref="AB108:AB109"/>
    <mergeCell ref="AC108:AD109"/>
    <mergeCell ref="AE108:AF109"/>
    <mergeCell ref="AG108:AH109"/>
    <mergeCell ref="AG130:AH131"/>
    <mergeCell ref="AK108:AL109"/>
    <mergeCell ref="AM108:AN109"/>
    <mergeCell ref="AO108:AP109"/>
    <mergeCell ref="AQ108:AR109"/>
    <mergeCell ref="AS108:AT109"/>
    <mergeCell ref="AS130:AT131"/>
    <mergeCell ref="AU108:AV109"/>
    <mergeCell ref="AW108:AX108"/>
    <mergeCell ref="AY108:AZ108"/>
    <mergeCell ref="BA108:BB108"/>
    <mergeCell ref="AE163:AF164"/>
    <mergeCell ref="AE161:AF162"/>
    <mergeCell ref="AG161:AH162"/>
    <mergeCell ref="AI161:AJ162"/>
    <mergeCell ref="AK161:AL162"/>
    <mergeCell ref="AY161:AZ161"/>
    <mergeCell ref="AK187:AL188"/>
    <mergeCell ref="AM187:AN188"/>
    <mergeCell ref="AO187:AP188"/>
    <mergeCell ref="AC187:AD188"/>
    <mergeCell ref="AQ187:AR188"/>
    <mergeCell ref="AS187:AT188"/>
    <mergeCell ref="AU187:AV188"/>
    <mergeCell ref="AW187:AX187"/>
    <mergeCell ref="E10:T10"/>
    <mergeCell ref="G215:BL215"/>
    <mergeCell ref="I187:T188"/>
    <mergeCell ref="U187:W188"/>
    <mergeCell ref="X187:Z188"/>
    <mergeCell ref="AI187:AJ188"/>
    <mergeCell ref="BI187:BJ187"/>
    <mergeCell ref="AY187:AZ187"/>
    <mergeCell ref="AA187:AA188"/>
    <mergeCell ref="AB187:AB188"/>
    <mergeCell ref="G130:H131"/>
    <mergeCell ref="I130:T131"/>
    <mergeCell ref="U130:W131"/>
    <mergeCell ref="X130:Z131"/>
    <mergeCell ref="AA130:AA131"/>
    <mergeCell ref="AE187:AF188"/>
    <mergeCell ref="AA66:AA67"/>
    <mergeCell ref="AB66:AB67"/>
    <mergeCell ref="AA68:AA69"/>
    <mergeCell ref="AB68:AB69"/>
    <mergeCell ref="AB126:AB127"/>
    <mergeCell ref="BG187:BH187"/>
    <mergeCell ref="AG187:AH188"/>
    <mergeCell ref="BA187:BB187"/>
  </mergeCells>
  <phoneticPr fontId="6" type="noConversion"/>
  <pageMargins left="0.39370078740157483" right="0.31496062992125984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4BE401CC13A4D4698588A53505B4EAB" ma:contentTypeVersion="2" ma:contentTypeDescription="Создание документа." ma:contentTypeScope="" ma:versionID="343aab2364cf588dc31ffccc3750417e">
  <xsd:schema xmlns:xsd="http://www.w3.org/2001/XMLSchema" xmlns:xs="http://www.w3.org/2001/XMLSchema" xmlns:p="http://schemas.microsoft.com/office/2006/metadata/properties" xmlns:ns2="b1eabfb0-dc68-41e3-859a-7e2de3ba9656" targetNamespace="http://schemas.microsoft.com/office/2006/metadata/properties" ma:root="true" ma:fieldsID="47d8ef8e41ea008afa55123f342a2d16" ns2:_="">
    <xsd:import namespace="b1eabfb0-dc68-41e3-859a-7e2de3ba96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abfb0-dc68-41e3-859a-7e2de3ba96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E404E-73AD-4468-A471-5F1E0F5DE1BE}"/>
</file>

<file path=customXml/itemProps2.xml><?xml version="1.0" encoding="utf-8"?>
<ds:datastoreItem xmlns:ds="http://schemas.openxmlformats.org/officeDocument/2006/customXml" ds:itemID="{2289113B-6459-42B6-A48F-27F4B59B9C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Антонюк Микола</dc:creator>
  <cp:keywords/>
  <dc:description/>
  <cp:lastModifiedBy>X</cp:lastModifiedBy>
  <cp:revision/>
  <dcterms:created xsi:type="dcterms:W3CDTF">2001-03-14T08:06:31Z</dcterms:created>
  <dcterms:modified xsi:type="dcterms:W3CDTF">2020-03-18T13:09:54Z</dcterms:modified>
  <cp:category/>
  <cp:contentStatus/>
</cp:coreProperties>
</file>